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theme/themeOverride2.xml" ContentType="application/vnd.openxmlformats-officedocument.themeOverride+xml"/>
  <Override PartName="/xl/charts/chart18.xml" ContentType="application/vnd.openxmlformats-officedocument.drawingml.chart+xml"/>
  <Override PartName="/xl/theme/themeOverride3.xml" ContentType="application/vnd.openxmlformats-officedocument.themeOverride+xml"/>
  <Override PartName="/xl/charts/chart19.xml" ContentType="application/vnd.openxmlformats-officedocument.drawingml.chart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05" windowWidth="14805" windowHeight="8010"/>
  </bookViews>
  <sheets>
    <sheet name="Raw" sheetId="1" r:id="rId1"/>
    <sheet name="Plots" sheetId="2" r:id="rId2"/>
    <sheet name="Temp-Raw" sheetId="3" r:id="rId3"/>
    <sheet name="Temp-plots" sheetId="4" r:id="rId4"/>
  </sheets>
  <definedNames>
    <definedName name="_xlnm._FilterDatabase" localSheetId="1" hidden="1">Plots!#REF!</definedName>
    <definedName name="_xlnm._FilterDatabase" localSheetId="0" hidden="1">Raw!$AT$1:$AT$459</definedName>
    <definedName name="Rtst1">Raw!$D$9</definedName>
    <definedName name="Rtst11">Raw!$AP$9</definedName>
    <definedName name="Rtst12">Raw!$AU$9</definedName>
    <definedName name="Rtst2">Raw!$H$9</definedName>
    <definedName name="Rtst3">Raw!$J$9</definedName>
    <definedName name="TunNorm">'Temp-Raw'!$G$27</definedName>
    <definedName name="Vtst1">Raw!$D$8</definedName>
    <definedName name="Vtst11">Raw!$AP$8</definedName>
  </definedNames>
  <calcPr calcId="144525"/>
</workbook>
</file>

<file path=xl/calcChain.xml><?xml version="1.0" encoding="utf-8"?>
<calcChain xmlns="http://schemas.openxmlformats.org/spreadsheetml/2006/main">
  <c r="CI451" i="1" l="1"/>
  <c r="CH451" i="1"/>
  <c r="CG451" i="1"/>
  <c r="CF451" i="1"/>
  <c r="CE451" i="1"/>
  <c r="CD451" i="1"/>
  <c r="CC451" i="1"/>
  <c r="CB451" i="1"/>
  <c r="CI442" i="1"/>
  <c r="CH442" i="1"/>
  <c r="CG442" i="1"/>
  <c r="CF442" i="1"/>
  <c r="CE442" i="1"/>
  <c r="CD442" i="1"/>
  <c r="CC442" i="1"/>
  <c r="CB442" i="1"/>
  <c r="CI433" i="1"/>
  <c r="CH433" i="1"/>
  <c r="CG433" i="1"/>
  <c r="CF433" i="1"/>
  <c r="CE433" i="1"/>
  <c r="CD433" i="1"/>
  <c r="CC433" i="1"/>
  <c r="CB433" i="1"/>
  <c r="CI424" i="1"/>
  <c r="CH424" i="1"/>
  <c r="CG424" i="1"/>
  <c r="CF424" i="1"/>
  <c r="CE424" i="1"/>
  <c r="CD424" i="1"/>
  <c r="CC424" i="1"/>
  <c r="CB424" i="1"/>
  <c r="CI415" i="1"/>
  <c r="CH415" i="1"/>
  <c r="CG415" i="1"/>
  <c r="CF415" i="1"/>
  <c r="CE415" i="1"/>
  <c r="CD415" i="1"/>
  <c r="CC415" i="1"/>
  <c r="CB415" i="1"/>
  <c r="CI406" i="1"/>
  <c r="CH406" i="1"/>
  <c r="CG406" i="1"/>
  <c r="CF406" i="1"/>
  <c r="CE406" i="1"/>
  <c r="CD406" i="1"/>
  <c r="CC406" i="1"/>
  <c r="CB406" i="1"/>
  <c r="CI397" i="1"/>
  <c r="CH397" i="1"/>
  <c r="CG397" i="1"/>
  <c r="CF397" i="1"/>
  <c r="CE397" i="1"/>
  <c r="CD397" i="1"/>
  <c r="CC397" i="1"/>
  <c r="CB397" i="1"/>
  <c r="CI388" i="1"/>
  <c r="CH388" i="1"/>
  <c r="CG388" i="1"/>
  <c r="CF388" i="1"/>
  <c r="CE388" i="1"/>
  <c r="CD388" i="1"/>
  <c r="CC388" i="1"/>
  <c r="CB388" i="1"/>
  <c r="CI379" i="1"/>
  <c r="CH379" i="1"/>
  <c r="CG379" i="1"/>
  <c r="CF379" i="1"/>
  <c r="CE379" i="1"/>
  <c r="CD379" i="1"/>
  <c r="CC379" i="1"/>
  <c r="CB379" i="1"/>
  <c r="CI370" i="1"/>
  <c r="CH370" i="1"/>
  <c r="CG370" i="1"/>
  <c r="CF370" i="1"/>
  <c r="CE370" i="1"/>
  <c r="CD370" i="1"/>
  <c r="CC370" i="1"/>
  <c r="CB370" i="1"/>
  <c r="CI361" i="1"/>
  <c r="CH361" i="1"/>
  <c r="CG361" i="1"/>
  <c r="CF361" i="1"/>
  <c r="CE361" i="1"/>
  <c r="CD361" i="1"/>
  <c r="CC361" i="1"/>
  <c r="CB361" i="1"/>
  <c r="CI352" i="1"/>
  <c r="CH352" i="1"/>
  <c r="CG352" i="1"/>
  <c r="CF352" i="1"/>
  <c r="CE352" i="1"/>
  <c r="CD352" i="1"/>
  <c r="CC352" i="1"/>
  <c r="CB352" i="1"/>
  <c r="CI343" i="1"/>
  <c r="CH343" i="1"/>
  <c r="CG343" i="1"/>
  <c r="CF343" i="1"/>
  <c r="CE343" i="1"/>
  <c r="CD343" i="1"/>
  <c r="CC343" i="1"/>
  <c r="CB343" i="1"/>
  <c r="CI334" i="1"/>
  <c r="CH334" i="1"/>
  <c r="CG334" i="1"/>
  <c r="CF334" i="1"/>
  <c r="CE334" i="1"/>
  <c r="CD334" i="1"/>
  <c r="CC334" i="1"/>
  <c r="CB334" i="1"/>
  <c r="CI325" i="1"/>
  <c r="CH325" i="1"/>
  <c r="CG325" i="1"/>
  <c r="CF325" i="1"/>
  <c r="CE325" i="1"/>
  <c r="CD325" i="1"/>
  <c r="CC325" i="1"/>
  <c r="CB325" i="1"/>
  <c r="CI316" i="1"/>
  <c r="CH316" i="1"/>
  <c r="CG316" i="1"/>
  <c r="CF316" i="1"/>
  <c r="CE316" i="1"/>
  <c r="CD316" i="1"/>
  <c r="CC316" i="1"/>
  <c r="CB316" i="1"/>
  <c r="CI307" i="1"/>
  <c r="CH307" i="1"/>
  <c r="CG307" i="1"/>
  <c r="CF307" i="1"/>
  <c r="CE307" i="1"/>
  <c r="CD307" i="1"/>
  <c r="CC307" i="1"/>
  <c r="CB307" i="1"/>
  <c r="CI298" i="1"/>
  <c r="CH298" i="1"/>
  <c r="CG298" i="1"/>
  <c r="CF298" i="1"/>
  <c r="CE298" i="1"/>
  <c r="CD298" i="1"/>
  <c r="CC298" i="1"/>
  <c r="CB298" i="1"/>
  <c r="CI289" i="1"/>
  <c r="CH289" i="1"/>
  <c r="CG289" i="1"/>
  <c r="CF289" i="1"/>
  <c r="CE289" i="1"/>
  <c r="CD289" i="1"/>
  <c r="CC289" i="1"/>
  <c r="CB289" i="1"/>
  <c r="CI280" i="1"/>
  <c r="CH280" i="1"/>
  <c r="CG280" i="1"/>
  <c r="CF280" i="1"/>
  <c r="CE280" i="1"/>
  <c r="CD280" i="1"/>
  <c r="CC280" i="1"/>
  <c r="CB280" i="1"/>
  <c r="CI73" i="1"/>
  <c r="CH73" i="1"/>
  <c r="CG73" i="1"/>
  <c r="CF73" i="1"/>
  <c r="CE73" i="1"/>
  <c r="CD73" i="1"/>
  <c r="CC73" i="1"/>
  <c r="CB73" i="1"/>
  <c r="CI64" i="1"/>
  <c r="CH64" i="1"/>
  <c r="CG64" i="1"/>
  <c r="CF64" i="1"/>
  <c r="CE64" i="1"/>
  <c r="CD64" i="1"/>
  <c r="CC64" i="1"/>
  <c r="CB64" i="1"/>
  <c r="CI55" i="1"/>
  <c r="CH55" i="1"/>
  <c r="CG55" i="1"/>
  <c r="CF55" i="1"/>
  <c r="CE55" i="1"/>
  <c r="CD55" i="1"/>
  <c r="CC55" i="1"/>
  <c r="CB55" i="1"/>
  <c r="CI271" i="1"/>
  <c r="CH271" i="1"/>
  <c r="CG271" i="1"/>
  <c r="CF271" i="1"/>
  <c r="CE271" i="1"/>
  <c r="CD271" i="1"/>
  <c r="CC271" i="1"/>
  <c r="CB271" i="1"/>
  <c r="CI262" i="1"/>
  <c r="CH262" i="1"/>
  <c r="CG262" i="1"/>
  <c r="CF262" i="1"/>
  <c r="CE262" i="1"/>
  <c r="CD262" i="1"/>
  <c r="CC262" i="1"/>
  <c r="CB262" i="1"/>
  <c r="CI253" i="1"/>
  <c r="CH253" i="1"/>
  <c r="CG253" i="1"/>
  <c r="CF253" i="1"/>
  <c r="CE253" i="1"/>
  <c r="CD253" i="1"/>
  <c r="CC253" i="1"/>
  <c r="CB253" i="1"/>
  <c r="CI244" i="1"/>
  <c r="CH244" i="1"/>
  <c r="CG244" i="1"/>
  <c r="CF244" i="1"/>
  <c r="CE244" i="1"/>
  <c r="CD244" i="1"/>
  <c r="CC244" i="1"/>
  <c r="CB244" i="1"/>
  <c r="CI235" i="1"/>
  <c r="CH235" i="1"/>
  <c r="CG235" i="1"/>
  <c r="CF235" i="1"/>
  <c r="CE235" i="1"/>
  <c r="CD235" i="1"/>
  <c r="CC235" i="1"/>
  <c r="CB235" i="1"/>
  <c r="CI226" i="1"/>
  <c r="CH226" i="1"/>
  <c r="CG226" i="1"/>
  <c r="CF226" i="1"/>
  <c r="CE226" i="1"/>
  <c r="CD226" i="1"/>
  <c r="CC226" i="1"/>
  <c r="CB226" i="1"/>
  <c r="CI217" i="1"/>
  <c r="CH217" i="1"/>
  <c r="CG217" i="1"/>
  <c r="CF217" i="1"/>
  <c r="CE217" i="1"/>
  <c r="CD217" i="1"/>
  <c r="CC217" i="1"/>
  <c r="CB217" i="1"/>
  <c r="CI208" i="1"/>
  <c r="CH208" i="1"/>
  <c r="CG208" i="1"/>
  <c r="CF208" i="1"/>
  <c r="CE208" i="1"/>
  <c r="CD208" i="1"/>
  <c r="CC208" i="1"/>
  <c r="CB208" i="1"/>
  <c r="CI199" i="1"/>
  <c r="CH199" i="1"/>
  <c r="CG199" i="1"/>
  <c r="CF199" i="1"/>
  <c r="CE199" i="1"/>
  <c r="CD199" i="1"/>
  <c r="CC199" i="1"/>
  <c r="CB199" i="1"/>
  <c r="CI190" i="1"/>
  <c r="CH190" i="1"/>
  <c r="CG190" i="1"/>
  <c r="CF190" i="1"/>
  <c r="CE190" i="1"/>
  <c r="CD190" i="1"/>
  <c r="CC190" i="1"/>
  <c r="CB190" i="1"/>
  <c r="CI181" i="1"/>
  <c r="CH181" i="1"/>
  <c r="CG181" i="1"/>
  <c r="CF181" i="1"/>
  <c r="CE181" i="1"/>
  <c r="CD181" i="1"/>
  <c r="CC181" i="1"/>
  <c r="CB181" i="1"/>
  <c r="CI172" i="1"/>
  <c r="CH172" i="1"/>
  <c r="CG172" i="1"/>
  <c r="CF172" i="1"/>
  <c r="CE172" i="1"/>
  <c r="CD172" i="1"/>
  <c r="CC172" i="1"/>
  <c r="CB172" i="1"/>
  <c r="CI163" i="1"/>
  <c r="CH163" i="1"/>
  <c r="CG163" i="1"/>
  <c r="CF163" i="1"/>
  <c r="CE163" i="1"/>
  <c r="CD163" i="1"/>
  <c r="CC163" i="1"/>
  <c r="CB163" i="1"/>
  <c r="CI154" i="1"/>
  <c r="CH154" i="1"/>
  <c r="CG154" i="1"/>
  <c r="CF154" i="1"/>
  <c r="CE154" i="1"/>
  <c r="CD154" i="1"/>
  <c r="CC154" i="1"/>
  <c r="CB154" i="1"/>
  <c r="CI145" i="1"/>
  <c r="CH145" i="1"/>
  <c r="CG145" i="1"/>
  <c r="CF145" i="1"/>
  <c r="CE145" i="1"/>
  <c r="CD145" i="1"/>
  <c r="CC145" i="1"/>
  <c r="CB145" i="1"/>
  <c r="CI136" i="1"/>
  <c r="CH136" i="1"/>
  <c r="CG136" i="1"/>
  <c r="CF136" i="1"/>
  <c r="CE136" i="1"/>
  <c r="CD136" i="1"/>
  <c r="CC136" i="1"/>
  <c r="CB136" i="1"/>
  <c r="CI127" i="1"/>
  <c r="CH127" i="1"/>
  <c r="CG127" i="1"/>
  <c r="CF127" i="1"/>
  <c r="CE127" i="1"/>
  <c r="CD127" i="1"/>
  <c r="CC127" i="1"/>
  <c r="CB127" i="1"/>
  <c r="CI118" i="1"/>
  <c r="CH118" i="1"/>
  <c r="CG118" i="1"/>
  <c r="CF118" i="1"/>
  <c r="CE118" i="1"/>
  <c r="CD118" i="1"/>
  <c r="CC118" i="1"/>
  <c r="CB118" i="1"/>
  <c r="CI109" i="1"/>
  <c r="CH109" i="1"/>
  <c r="CG109" i="1"/>
  <c r="CF109" i="1"/>
  <c r="CE109" i="1"/>
  <c r="CD109" i="1"/>
  <c r="CC109" i="1"/>
  <c r="CB109" i="1"/>
  <c r="CI100" i="1"/>
  <c r="CH100" i="1"/>
  <c r="CG100" i="1"/>
  <c r="CF100" i="1"/>
  <c r="CE100" i="1"/>
  <c r="CD100" i="1"/>
  <c r="CC100" i="1"/>
  <c r="CB100" i="1"/>
  <c r="CI46" i="1"/>
  <c r="CH46" i="1"/>
  <c r="CG46" i="1"/>
  <c r="CF46" i="1"/>
  <c r="CE46" i="1"/>
  <c r="CD46" i="1"/>
  <c r="CC46" i="1"/>
  <c r="CB46" i="1"/>
  <c r="CI37" i="1"/>
  <c r="CH37" i="1"/>
  <c r="CG37" i="1"/>
  <c r="CF37" i="1"/>
  <c r="CE37" i="1"/>
  <c r="CD37" i="1"/>
  <c r="CC37" i="1"/>
  <c r="CB37" i="1"/>
  <c r="CI28" i="1"/>
  <c r="CH28" i="1"/>
  <c r="CG28" i="1"/>
  <c r="CF28" i="1"/>
  <c r="CE28" i="1"/>
  <c r="CD28" i="1"/>
  <c r="CC28" i="1"/>
  <c r="CB28" i="1"/>
  <c r="CB19" i="1"/>
  <c r="CC19" i="1"/>
  <c r="CD19" i="1"/>
  <c r="CE19" i="1"/>
  <c r="CF19" i="1"/>
  <c r="CG19" i="1"/>
  <c r="CH19" i="1"/>
  <c r="CI19" i="1"/>
  <c r="CI10" i="1"/>
  <c r="CH10" i="1"/>
  <c r="CG10" i="1"/>
  <c r="CF10" i="1"/>
  <c r="CE10" i="1"/>
  <c r="CD10" i="1"/>
  <c r="CC10" i="1"/>
  <c r="CB10" i="1"/>
  <c r="CA459" i="1" l="1"/>
  <c r="BX459" i="1"/>
  <c r="BV459" i="1"/>
  <c r="BT459" i="1"/>
  <c r="BS459" i="1"/>
  <c r="BW459" i="1" s="1"/>
  <c r="CA458" i="1"/>
  <c r="BX458" i="1"/>
  <c r="BV458" i="1"/>
  <c r="BT458" i="1"/>
  <c r="BS458" i="1"/>
  <c r="CA457" i="1"/>
  <c r="BX457" i="1"/>
  <c r="BY457" i="1" s="1"/>
  <c r="BV457" i="1"/>
  <c r="BT457" i="1"/>
  <c r="BS457" i="1"/>
  <c r="CA456" i="1"/>
  <c r="BX456" i="1"/>
  <c r="BV456" i="1"/>
  <c r="BT456" i="1"/>
  <c r="BS456" i="1"/>
  <c r="BU456" i="1" s="1"/>
  <c r="CA455" i="1"/>
  <c r="BX455" i="1"/>
  <c r="BV455" i="1"/>
  <c r="BT455" i="1"/>
  <c r="BU455" i="1" s="1"/>
  <c r="BS455" i="1"/>
  <c r="BW455" i="1" s="1"/>
  <c r="CA454" i="1"/>
  <c r="BX454" i="1"/>
  <c r="BY454" i="1" s="1"/>
  <c r="BV454" i="1"/>
  <c r="BT454" i="1"/>
  <c r="BS454" i="1"/>
  <c r="CA453" i="1"/>
  <c r="BX453" i="1"/>
  <c r="BY453" i="1" s="1"/>
  <c r="BV453" i="1"/>
  <c r="BT453" i="1"/>
  <c r="BS453" i="1"/>
  <c r="CA452" i="1"/>
  <c r="BX452" i="1"/>
  <c r="BV452" i="1"/>
  <c r="BT452" i="1"/>
  <c r="BS452" i="1"/>
  <c r="CA451" i="1"/>
  <c r="BX451" i="1"/>
  <c r="BV451" i="1"/>
  <c r="BT451" i="1"/>
  <c r="BS451" i="1"/>
  <c r="CA450" i="1"/>
  <c r="BX450" i="1"/>
  <c r="BY450" i="1" s="1"/>
  <c r="BV450" i="1"/>
  <c r="BT450" i="1"/>
  <c r="BS450" i="1"/>
  <c r="CA449" i="1"/>
  <c r="BX449" i="1"/>
  <c r="BY449" i="1" s="1"/>
  <c r="BV449" i="1"/>
  <c r="BT449" i="1"/>
  <c r="BS449" i="1"/>
  <c r="CA448" i="1"/>
  <c r="BX448" i="1"/>
  <c r="BV448" i="1"/>
  <c r="BT448" i="1"/>
  <c r="BS448" i="1"/>
  <c r="CA447" i="1"/>
  <c r="BX447" i="1"/>
  <c r="BV447" i="1"/>
  <c r="BT447" i="1"/>
  <c r="BS447" i="1"/>
  <c r="CA446" i="1"/>
  <c r="BX446" i="1"/>
  <c r="BY446" i="1" s="1"/>
  <c r="BV446" i="1"/>
  <c r="BW446" i="1" s="1"/>
  <c r="BT446" i="1"/>
  <c r="BS446" i="1"/>
  <c r="CA445" i="1"/>
  <c r="BY445" i="1"/>
  <c r="BX445" i="1"/>
  <c r="BV445" i="1"/>
  <c r="BT445" i="1"/>
  <c r="BS445" i="1"/>
  <c r="BU445" i="1" s="1"/>
  <c r="CA444" i="1"/>
  <c r="BX444" i="1"/>
  <c r="BV444" i="1"/>
  <c r="BW444" i="1" s="1"/>
  <c r="BT444" i="1"/>
  <c r="BS444" i="1"/>
  <c r="CA443" i="1"/>
  <c r="BX443" i="1"/>
  <c r="BV443" i="1"/>
  <c r="BT443" i="1"/>
  <c r="BS443" i="1"/>
  <c r="CA442" i="1"/>
  <c r="BX442" i="1"/>
  <c r="BY442" i="1" s="1"/>
  <c r="BV442" i="1"/>
  <c r="BT442" i="1"/>
  <c r="BS442" i="1"/>
  <c r="CA441" i="1"/>
  <c r="BX441" i="1"/>
  <c r="BY441" i="1" s="1"/>
  <c r="BV441" i="1"/>
  <c r="BT441" i="1"/>
  <c r="BS441" i="1"/>
  <c r="CA440" i="1"/>
  <c r="BX440" i="1"/>
  <c r="BV440" i="1"/>
  <c r="BW440" i="1" s="1"/>
  <c r="BT440" i="1"/>
  <c r="BS440" i="1"/>
  <c r="CA439" i="1"/>
  <c r="BX439" i="1"/>
  <c r="BY439" i="1" s="1"/>
  <c r="BV439" i="1"/>
  <c r="BT439" i="1"/>
  <c r="BS439" i="1"/>
  <c r="BW439" i="1" s="1"/>
  <c r="CA438" i="1"/>
  <c r="BX438" i="1"/>
  <c r="BY438" i="1" s="1"/>
  <c r="BV438" i="1"/>
  <c r="BT438" i="1"/>
  <c r="BS438" i="1"/>
  <c r="CA437" i="1"/>
  <c r="BX437" i="1"/>
  <c r="BY437" i="1" s="1"/>
  <c r="BV437" i="1"/>
  <c r="BT437" i="1"/>
  <c r="BS437" i="1"/>
  <c r="CA436" i="1"/>
  <c r="BX436" i="1"/>
  <c r="BV436" i="1"/>
  <c r="BT436" i="1"/>
  <c r="BS436" i="1"/>
  <c r="CA435" i="1"/>
  <c r="BY435" i="1"/>
  <c r="BX435" i="1"/>
  <c r="BV435" i="1"/>
  <c r="BT435" i="1"/>
  <c r="BS435" i="1"/>
  <c r="CA434" i="1"/>
  <c r="BX434" i="1"/>
  <c r="BY434" i="1" s="1"/>
  <c r="BV434" i="1"/>
  <c r="BT434" i="1"/>
  <c r="BS434" i="1"/>
  <c r="CA433" i="1"/>
  <c r="BX433" i="1"/>
  <c r="BY433" i="1" s="1"/>
  <c r="BV433" i="1"/>
  <c r="BT433" i="1"/>
  <c r="BS433" i="1"/>
  <c r="CA432" i="1"/>
  <c r="BX432" i="1"/>
  <c r="BV432" i="1"/>
  <c r="BT432" i="1"/>
  <c r="BS432" i="1"/>
  <c r="CA431" i="1"/>
  <c r="BX431" i="1"/>
  <c r="BY431" i="1" s="1"/>
  <c r="BV431" i="1"/>
  <c r="BT431" i="1"/>
  <c r="BS431" i="1"/>
  <c r="CA430" i="1"/>
  <c r="BX430" i="1"/>
  <c r="BY430" i="1" s="1"/>
  <c r="BV430" i="1"/>
  <c r="BW430" i="1" s="1"/>
  <c r="BT430" i="1"/>
  <c r="BS430" i="1"/>
  <c r="CA429" i="1"/>
  <c r="BX429" i="1"/>
  <c r="BY429" i="1" s="1"/>
  <c r="BV429" i="1"/>
  <c r="BT429" i="1"/>
  <c r="BS429" i="1"/>
  <c r="CA428" i="1"/>
  <c r="BX428" i="1"/>
  <c r="BV428" i="1"/>
  <c r="BT428" i="1"/>
  <c r="BS428" i="1"/>
  <c r="CA427" i="1"/>
  <c r="BX427" i="1"/>
  <c r="BY427" i="1" s="1"/>
  <c r="BV427" i="1"/>
  <c r="BT427" i="1"/>
  <c r="BS427" i="1"/>
  <c r="CA426" i="1"/>
  <c r="BX426" i="1"/>
  <c r="BY426" i="1" s="1"/>
  <c r="BV426" i="1"/>
  <c r="BT426" i="1"/>
  <c r="BS426" i="1"/>
  <c r="CA425" i="1"/>
  <c r="BX425" i="1"/>
  <c r="BY425" i="1" s="1"/>
  <c r="BV425" i="1"/>
  <c r="BT425" i="1"/>
  <c r="BS425" i="1"/>
  <c r="CA424" i="1"/>
  <c r="BX424" i="1"/>
  <c r="BV424" i="1"/>
  <c r="BT424" i="1"/>
  <c r="BS424" i="1"/>
  <c r="CA423" i="1"/>
  <c r="BX423" i="1"/>
  <c r="BY423" i="1" s="1"/>
  <c r="BV423" i="1"/>
  <c r="BT423" i="1"/>
  <c r="BS423" i="1"/>
  <c r="BW423" i="1" s="1"/>
  <c r="CA422" i="1"/>
  <c r="BX422" i="1"/>
  <c r="BY422" i="1" s="1"/>
  <c r="BV422" i="1"/>
  <c r="BT422" i="1"/>
  <c r="BS422" i="1"/>
  <c r="CA421" i="1"/>
  <c r="BX421" i="1"/>
  <c r="BY421" i="1" s="1"/>
  <c r="BV421" i="1"/>
  <c r="BT421" i="1"/>
  <c r="BS421" i="1"/>
  <c r="CA420" i="1"/>
  <c r="BX420" i="1"/>
  <c r="BV420" i="1"/>
  <c r="BT420" i="1"/>
  <c r="BS420" i="1"/>
  <c r="CA419" i="1"/>
  <c r="BY419" i="1"/>
  <c r="BX419" i="1"/>
  <c r="BV419" i="1"/>
  <c r="BT419" i="1"/>
  <c r="BS419" i="1"/>
  <c r="CA418" i="1"/>
  <c r="BX418" i="1"/>
  <c r="BY418" i="1" s="1"/>
  <c r="BV418" i="1"/>
  <c r="BT418" i="1"/>
  <c r="BS418" i="1"/>
  <c r="CA417" i="1"/>
  <c r="BX417" i="1"/>
  <c r="BY417" i="1" s="1"/>
  <c r="BV417" i="1"/>
  <c r="BT417" i="1"/>
  <c r="BS417" i="1"/>
  <c r="CA416" i="1"/>
  <c r="BX416" i="1"/>
  <c r="BV416" i="1"/>
  <c r="BT416" i="1"/>
  <c r="BS416" i="1"/>
  <c r="CA415" i="1"/>
  <c r="BX415" i="1"/>
  <c r="BY415" i="1" s="1"/>
  <c r="BV415" i="1"/>
  <c r="BT415" i="1"/>
  <c r="BS415" i="1"/>
  <c r="CA414" i="1"/>
  <c r="BX414" i="1"/>
  <c r="BY414" i="1" s="1"/>
  <c r="BV414" i="1"/>
  <c r="BW414" i="1" s="1"/>
  <c r="BT414" i="1"/>
  <c r="BS414" i="1"/>
  <c r="CA413" i="1"/>
  <c r="BX413" i="1"/>
  <c r="BY413" i="1" s="1"/>
  <c r="BV413" i="1"/>
  <c r="BT413" i="1"/>
  <c r="BS413" i="1"/>
  <c r="CA412" i="1"/>
  <c r="BX412" i="1"/>
  <c r="BV412" i="1"/>
  <c r="BT412" i="1"/>
  <c r="BS412" i="1"/>
  <c r="CA411" i="1"/>
  <c r="BX411" i="1"/>
  <c r="BY411" i="1" s="1"/>
  <c r="BV411" i="1"/>
  <c r="BT411" i="1"/>
  <c r="BS411" i="1"/>
  <c r="CA410" i="1"/>
  <c r="BX410" i="1"/>
  <c r="BY410" i="1" s="1"/>
  <c r="BV410" i="1"/>
  <c r="BT410" i="1"/>
  <c r="BS410" i="1"/>
  <c r="CA409" i="1"/>
  <c r="BX409" i="1"/>
  <c r="BY409" i="1" s="1"/>
  <c r="BV409" i="1"/>
  <c r="BT409" i="1"/>
  <c r="BS409" i="1"/>
  <c r="CA408" i="1"/>
  <c r="BX408" i="1"/>
  <c r="BV408" i="1"/>
  <c r="BW408" i="1" s="1"/>
  <c r="BT408" i="1"/>
  <c r="BS408" i="1"/>
  <c r="CA407" i="1"/>
  <c r="BX407" i="1"/>
  <c r="BY407" i="1" s="1"/>
  <c r="BV407" i="1"/>
  <c r="BT407" i="1"/>
  <c r="BS407" i="1"/>
  <c r="BW407" i="1" s="1"/>
  <c r="CA406" i="1"/>
  <c r="BX406" i="1"/>
  <c r="BY406" i="1" s="1"/>
  <c r="BV406" i="1"/>
  <c r="BT406" i="1"/>
  <c r="BS406" i="1"/>
  <c r="CA405" i="1"/>
  <c r="BX405" i="1"/>
  <c r="BY405" i="1" s="1"/>
  <c r="BV405" i="1"/>
  <c r="BT405" i="1"/>
  <c r="BS405" i="1"/>
  <c r="CA404" i="1"/>
  <c r="BX404" i="1"/>
  <c r="BV404" i="1"/>
  <c r="BT404" i="1"/>
  <c r="BS404" i="1"/>
  <c r="BU404" i="1" s="1"/>
  <c r="CA403" i="1"/>
  <c r="BY403" i="1"/>
  <c r="BX403" i="1"/>
  <c r="BV403" i="1"/>
  <c r="BT403" i="1"/>
  <c r="BS403" i="1"/>
  <c r="BU403" i="1" s="1"/>
  <c r="CA402" i="1"/>
  <c r="BX402" i="1"/>
  <c r="BY402" i="1" s="1"/>
  <c r="BV402" i="1"/>
  <c r="BT402" i="1"/>
  <c r="BS402" i="1"/>
  <c r="CA401" i="1"/>
  <c r="BX401" i="1"/>
  <c r="BY401" i="1" s="1"/>
  <c r="BV401" i="1"/>
  <c r="BW401" i="1" s="1"/>
  <c r="BT401" i="1"/>
  <c r="BS401" i="1"/>
  <c r="CA400" i="1"/>
  <c r="BX400" i="1"/>
  <c r="BV400" i="1"/>
  <c r="BT400" i="1"/>
  <c r="BS400" i="1"/>
  <c r="CA399" i="1"/>
  <c r="BX399" i="1"/>
  <c r="BV399" i="1"/>
  <c r="BT399" i="1"/>
  <c r="BS399" i="1"/>
  <c r="CA398" i="1"/>
  <c r="BX398" i="1"/>
  <c r="BY398" i="1" s="1"/>
  <c r="BV398" i="1"/>
  <c r="BT398" i="1"/>
  <c r="BS398" i="1"/>
  <c r="CA397" i="1"/>
  <c r="BX397" i="1"/>
  <c r="BY397" i="1" s="1"/>
  <c r="BV397" i="1"/>
  <c r="BT397" i="1"/>
  <c r="BS397" i="1"/>
  <c r="CA396" i="1"/>
  <c r="BX396" i="1"/>
  <c r="BV396" i="1"/>
  <c r="BT396" i="1"/>
  <c r="BS396" i="1"/>
  <c r="CA395" i="1"/>
  <c r="BX395" i="1"/>
  <c r="BV395" i="1"/>
  <c r="BT395" i="1"/>
  <c r="BU395" i="1" s="1"/>
  <c r="BS395" i="1"/>
  <c r="CA394" i="1"/>
  <c r="BX394" i="1"/>
  <c r="BY394" i="1" s="1"/>
  <c r="BV394" i="1"/>
  <c r="BT394" i="1"/>
  <c r="BS394" i="1"/>
  <c r="CA393" i="1"/>
  <c r="BX393" i="1"/>
  <c r="BY393" i="1" s="1"/>
  <c r="BV393" i="1"/>
  <c r="BT393" i="1"/>
  <c r="BS393" i="1"/>
  <c r="CA392" i="1"/>
  <c r="BX392" i="1"/>
  <c r="BV392" i="1"/>
  <c r="BT392" i="1"/>
  <c r="BS392" i="1"/>
  <c r="CA391" i="1"/>
  <c r="BX391" i="1"/>
  <c r="BV391" i="1"/>
  <c r="BT391" i="1"/>
  <c r="BS391" i="1"/>
  <c r="CA390" i="1"/>
  <c r="BX390" i="1"/>
  <c r="BY390" i="1" s="1"/>
  <c r="BV390" i="1"/>
  <c r="BT390" i="1"/>
  <c r="BS390" i="1"/>
  <c r="CA389" i="1"/>
  <c r="BX389" i="1"/>
  <c r="BY389" i="1" s="1"/>
  <c r="BV389" i="1"/>
  <c r="BT389" i="1"/>
  <c r="BS389" i="1"/>
  <c r="CA388" i="1"/>
  <c r="BX388" i="1"/>
  <c r="BV388" i="1"/>
  <c r="BT388" i="1"/>
  <c r="BS388" i="1"/>
  <c r="CA387" i="1"/>
  <c r="BX387" i="1"/>
  <c r="BV387" i="1"/>
  <c r="BT387" i="1"/>
  <c r="BS387" i="1"/>
  <c r="CA386" i="1"/>
  <c r="BX386" i="1"/>
  <c r="BY386" i="1" s="1"/>
  <c r="BV386" i="1"/>
  <c r="BT386" i="1"/>
  <c r="BS386" i="1"/>
  <c r="CA385" i="1"/>
  <c r="BY385" i="1"/>
  <c r="BX385" i="1"/>
  <c r="BV385" i="1"/>
  <c r="BT385" i="1"/>
  <c r="BS385" i="1"/>
  <c r="BZ385" i="1" s="1"/>
  <c r="CA384" i="1"/>
  <c r="BX384" i="1"/>
  <c r="BY384" i="1" s="1"/>
  <c r="BV384" i="1"/>
  <c r="BT384" i="1"/>
  <c r="BS384" i="1"/>
  <c r="CA383" i="1"/>
  <c r="BX383" i="1"/>
  <c r="BV383" i="1"/>
  <c r="BT383" i="1"/>
  <c r="BS383" i="1"/>
  <c r="CA382" i="1"/>
  <c r="BX382" i="1"/>
  <c r="BZ382" i="1" s="1"/>
  <c r="BV382" i="1"/>
  <c r="BT382" i="1"/>
  <c r="BS382" i="1"/>
  <c r="CA381" i="1"/>
  <c r="BX381" i="1"/>
  <c r="BV381" i="1"/>
  <c r="BT381" i="1"/>
  <c r="BS381" i="1"/>
  <c r="BU381" i="1" s="1"/>
  <c r="CA380" i="1"/>
  <c r="BX380" i="1"/>
  <c r="BY380" i="1" s="1"/>
  <c r="BV380" i="1"/>
  <c r="BT380" i="1"/>
  <c r="BS380" i="1"/>
  <c r="CA379" i="1"/>
  <c r="BX379" i="1"/>
  <c r="BV379" i="1"/>
  <c r="BT379" i="1"/>
  <c r="BS379" i="1"/>
  <c r="CA378" i="1"/>
  <c r="BX378" i="1"/>
  <c r="BZ378" i="1" s="1"/>
  <c r="BV378" i="1"/>
  <c r="BT378" i="1"/>
  <c r="BS378" i="1"/>
  <c r="CA377" i="1"/>
  <c r="BX377" i="1"/>
  <c r="BY377" i="1" s="1"/>
  <c r="BV377" i="1"/>
  <c r="BT377" i="1"/>
  <c r="BS377" i="1"/>
  <c r="CA376" i="1"/>
  <c r="BX376" i="1"/>
  <c r="BY376" i="1" s="1"/>
  <c r="BV376" i="1"/>
  <c r="BT376" i="1"/>
  <c r="BS376" i="1"/>
  <c r="CA375" i="1"/>
  <c r="BX375" i="1"/>
  <c r="BV375" i="1"/>
  <c r="BW375" i="1" s="1"/>
  <c r="BT375" i="1"/>
  <c r="BS375" i="1"/>
  <c r="CA374" i="1"/>
  <c r="BX374" i="1"/>
  <c r="BY374" i="1" s="1"/>
  <c r="BV374" i="1"/>
  <c r="BT374" i="1"/>
  <c r="BS374" i="1"/>
  <c r="CA373" i="1"/>
  <c r="BX373" i="1"/>
  <c r="BV373" i="1"/>
  <c r="BT373" i="1"/>
  <c r="BS373" i="1"/>
  <c r="CA372" i="1"/>
  <c r="BX372" i="1"/>
  <c r="BZ372" i="1" s="1"/>
  <c r="BV372" i="1"/>
  <c r="BT372" i="1"/>
  <c r="BS372" i="1"/>
  <c r="CA371" i="1"/>
  <c r="BX371" i="1"/>
  <c r="BY371" i="1" s="1"/>
  <c r="BV371" i="1"/>
  <c r="BT371" i="1"/>
  <c r="BS371" i="1"/>
  <c r="BU371" i="1" s="1"/>
  <c r="CA370" i="1"/>
  <c r="BX370" i="1"/>
  <c r="BY370" i="1" s="1"/>
  <c r="BV370" i="1"/>
  <c r="BT370" i="1"/>
  <c r="BS370" i="1"/>
  <c r="CA369" i="1"/>
  <c r="BX369" i="1"/>
  <c r="BZ369" i="1" s="1"/>
  <c r="BV369" i="1"/>
  <c r="BT369" i="1"/>
  <c r="BS369" i="1"/>
  <c r="CA368" i="1"/>
  <c r="BX368" i="1"/>
  <c r="BY368" i="1" s="1"/>
  <c r="BV368" i="1"/>
  <c r="BT368" i="1"/>
  <c r="BS368" i="1"/>
  <c r="CA367" i="1"/>
  <c r="BX367" i="1"/>
  <c r="BZ367" i="1" s="1"/>
  <c r="BV367" i="1"/>
  <c r="BT367" i="1"/>
  <c r="BS367" i="1"/>
  <c r="CA366" i="1"/>
  <c r="BX366" i="1"/>
  <c r="BY366" i="1" s="1"/>
  <c r="BV366" i="1"/>
  <c r="BT366" i="1"/>
  <c r="BS366" i="1"/>
  <c r="BU366" i="1" s="1"/>
  <c r="CA365" i="1"/>
  <c r="BX365" i="1"/>
  <c r="BV365" i="1"/>
  <c r="BT365" i="1"/>
  <c r="BS365" i="1"/>
  <c r="CA364" i="1"/>
  <c r="BX364" i="1"/>
  <c r="BV364" i="1"/>
  <c r="BT364" i="1"/>
  <c r="BS364" i="1"/>
  <c r="BU364" i="1" s="1"/>
  <c r="CA363" i="1"/>
  <c r="BX363" i="1"/>
  <c r="BY363" i="1" s="1"/>
  <c r="BV363" i="1"/>
  <c r="BT363" i="1"/>
  <c r="BS363" i="1"/>
  <c r="BU363" i="1" s="1"/>
  <c r="CA362" i="1"/>
  <c r="BX362" i="1"/>
  <c r="BY362" i="1" s="1"/>
  <c r="BV362" i="1"/>
  <c r="BT362" i="1"/>
  <c r="BS362" i="1"/>
  <c r="CA361" i="1"/>
  <c r="BX361" i="1"/>
  <c r="BZ361" i="1" s="1"/>
  <c r="BV361" i="1"/>
  <c r="BT361" i="1"/>
  <c r="BS361" i="1"/>
  <c r="CA360" i="1"/>
  <c r="BX360" i="1"/>
  <c r="BY360" i="1" s="1"/>
  <c r="BV360" i="1"/>
  <c r="BT360" i="1"/>
  <c r="BS360" i="1"/>
  <c r="BW360" i="1" s="1"/>
  <c r="CA359" i="1"/>
  <c r="BX359" i="1"/>
  <c r="BZ359" i="1" s="1"/>
  <c r="BV359" i="1"/>
  <c r="BT359" i="1"/>
  <c r="BS359" i="1"/>
  <c r="CA358" i="1"/>
  <c r="BX358" i="1"/>
  <c r="BY358" i="1" s="1"/>
  <c r="BV358" i="1"/>
  <c r="BT358" i="1"/>
  <c r="BS358" i="1"/>
  <c r="BU358" i="1" s="1"/>
  <c r="CA357" i="1"/>
  <c r="BX357" i="1"/>
  <c r="BV357" i="1"/>
  <c r="BT357" i="1"/>
  <c r="BS357" i="1"/>
  <c r="CA356" i="1"/>
  <c r="BX356" i="1"/>
  <c r="BV356" i="1"/>
  <c r="BT356" i="1"/>
  <c r="BS356" i="1"/>
  <c r="CA355" i="1"/>
  <c r="BX355" i="1"/>
  <c r="BY355" i="1" s="1"/>
  <c r="BV355" i="1"/>
  <c r="BT355" i="1"/>
  <c r="BS355" i="1"/>
  <c r="CA354" i="1"/>
  <c r="BX354" i="1"/>
  <c r="BY354" i="1" s="1"/>
  <c r="BV354" i="1"/>
  <c r="BT354" i="1"/>
  <c r="BS354" i="1"/>
  <c r="CA353" i="1"/>
  <c r="BX353" i="1"/>
  <c r="BV353" i="1"/>
  <c r="BT353" i="1"/>
  <c r="BS353" i="1"/>
  <c r="CA352" i="1"/>
  <c r="BX352" i="1"/>
  <c r="BY352" i="1" s="1"/>
  <c r="BV352" i="1"/>
  <c r="BT352" i="1"/>
  <c r="BS352" i="1"/>
  <c r="CA351" i="1"/>
  <c r="BX351" i="1"/>
  <c r="BZ351" i="1" s="1"/>
  <c r="BV351" i="1"/>
  <c r="BT351" i="1"/>
  <c r="BS351" i="1"/>
  <c r="CA350" i="1"/>
  <c r="BX350" i="1"/>
  <c r="BY350" i="1" s="1"/>
  <c r="BV350" i="1"/>
  <c r="BT350" i="1"/>
  <c r="BS350" i="1"/>
  <c r="BU350" i="1" s="1"/>
  <c r="CA349" i="1"/>
  <c r="BX349" i="1"/>
  <c r="BV349" i="1"/>
  <c r="BT349" i="1"/>
  <c r="BS349" i="1"/>
  <c r="CA348" i="1"/>
  <c r="BX348" i="1"/>
  <c r="BV348" i="1"/>
  <c r="BT348" i="1"/>
  <c r="BS348" i="1"/>
  <c r="CA347" i="1"/>
  <c r="BX347" i="1"/>
  <c r="BY347" i="1" s="1"/>
  <c r="BV347" i="1"/>
  <c r="BT347" i="1"/>
  <c r="BS347" i="1"/>
  <c r="BU347" i="1" s="1"/>
  <c r="CA346" i="1"/>
  <c r="BX346" i="1"/>
  <c r="BY346" i="1" s="1"/>
  <c r="BV346" i="1"/>
  <c r="BT346" i="1"/>
  <c r="BS346" i="1"/>
  <c r="CA345" i="1"/>
  <c r="BX345" i="1"/>
  <c r="BZ345" i="1" s="1"/>
  <c r="BV345" i="1"/>
  <c r="BT345" i="1"/>
  <c r="BS345" i="1"/>
  <c r="CA344" i="1"/>
  <c r="BX344" i="1"/>
  <c r="BY344" i="1" s="1"/>
  <c r="BV344" i="1"/>
  <c r="BT344" i="1"/>
  <c r="BS344" i="1"/>
  <c r="BW344" i="1" s="1"/>
  <c r="CA343" i="1"/>
  <c r="BX343" i="1"/>
  <c r="BV343" i="1"/>
  <c r="BT343" i="1"/>
  <c r="BS343" i="1"/>
  <c r="CA342" i="1"/>
  <c r="BX342" i="1"/>
  <c r="BY342" i="1" s="1"/>
  <c r="BV342" i="1"/>
  <c r="BT342" i="1"/>
  <c r="BS342" i="1"/>
  <c r="CA341" i="1"/>
  <c r="BX341" i="1"/>
  <c r="BZ341" i="1" s="1"/>
  <c r="BV341" i="1"/>
  <c r="BT341" i="1"/>
  <c r="BS341" i="1"/>
  <c r="CA340" i="1"/>
  <c r="BX340" i="1"/>
  <c r="BV340" i="1"/>
  <c r="BT340" i="1"/>
  <c r="BS340" i="1"/>
  <c r="CA339" i="1"/>
  <c r="BX339" i="1"/>
  <c r="BY339" i="1" s="1"/>
  <c r="BV339" i="1"/>
  <c r="BT339" i="1"/>
  <c r="BS339" i="1"/>
  <c r="BU339" i="1" s="1"/>
  <c r="CA338" i="1"/>
  <c r="BX338" i="1"/>
  <c r="BY338" i="1" s="1"/>
  <c r="BV338" i="1"/>
  <c r="BT338" i="1"/>
  <c r="BS338" i="1"/>
  <c r="BU338" i="1" s="1"/>
  <c r="CA337" i="1"/>
  <c r="BX337" i="1"/>
  <c r="BZ337" i="1" s="1"/>
  <c r="BV337" i="1"/>
  <c r="BT337" i="1"/>
  <c r="BS337" i="1"/>
  <c r="CA336" i="1"/>
  <c r="BX336" i="1"/>
  <c r="BV336" i="1"/>
  <c r="BT336" i="1"/>
  <c r="BS336" i="1"/>
  <c r="CA335" i="1"/>
  <c r="BX335" i="1"/>
  <c r="BV335" i="1"/>
  <c r="BT335" i="1"/>
  <c r="BS335" i="1"/>
  <c r="CA334" i="1"/>
  <c r="BX334" i="1"/>
  <c r="BY334" i="1" s="1"/>
  <c r="BV334" i="1"/>
  <c r="BT334" i="1"/>
  <c r="BS334" i="1"/>
  <c r="CA333" i="1"/>
  <c r="BX333" i="1"/>
  <c r="BZ333" i="1" s="1"/>
  <c r="BV333" i="1"/>
  <c r="BT333" i="1"/>
  <c r="BS333" i="1"/>
  <c r="CA332" i="1"/>
  <c r="BX332" i="1"/>
  <c r="BV332" i="1"/>
  <c r="BT332" i="1"/>
  <c r="BS332" i="1"/>
  <c r="CA331" i="1"/>
  <c r="BX331" i="1"/>
  <c r="BV331" i="1"/>
  <c r="BT331" i="1"/>
  <c r="BS331" i="1"/>
  <c r="CA330" i="1"/>
  <c r="BX330" i="1"/>
  <c r="BY330" i="1" s="1"/>
  <c r="BV330" i="1"/>
  <c r="BT330" i="1"/>
  <c r="BS330" i="1"/>
  <c r="CA329" i="1"/>
  <c r="BX329" i="1"/>
  <c r="BV329" i="1"/>
  <c r="BT329" i="1"/>
  <c r="BS329" i="1"/>
  <c r="CA328" i="1"/>
  <c r="BX328" i="1"/>
  <c r="BV328" i="1"/>
  <c r="BT328" i="1"/>
  <c r="BS328" i="1"/>
  <c r="BW328" i="1" s="1"/>
  <c r="CA327" i="1"/>
  <c r="BX327" i="1"/>
  <c r="BY327" i="1" s="1"/>
  <c r="BV327" i="1"/>
  <c r="BT327" i="1"/>
  <c r="BS327" i="1"/>
  <c r="BU327" i="1" s="1"/>
  <c r="CA326" i="1"/>
  <c r="BX326" i="1"/>
  <c r="BY326" i="1" s="1"/>
  <c r="BV326" i="1"/>
  <c r="BT326" i="1"/>
  <c r="BS326" i="1"/>
  <c r="CA325" i="1"/>
  <c r="BX325" i="1"/>
  <c r="BV325" i="1"/>
  <c r="BT325" i="1"/>
  <c r="BS325" i="1"/>
  <c r="CA324" i="1"/>
  <c r="BX324" i="1"/>
  <c r="BV324" i="1"/>
  <c r="BT324" i="1"/>
  <c r="BS324" i="1"/>
  <c r="CA323" i="1"/>
  <c r="BX323" i="1"/>
  <c r="BV323" i="1"/>
  <c r="BT323" i="1"/>
  <c r="BS323" i="1"/>
  <c r="BU323" i="1" s="1"/>
  <c r="CA322" i="1"/>
  <c r="BY322" i="1"/>
  <c r="BX322" i="1"/>
  <c r="BV322" i="1"/>
  <c r="BT322" i="1"/>
  <c r="BS322" i="1"/>
  <c r="CA321" i="1"/>
  <c r="BX321" i="1"/>
  <c r="BZ321" i="1" s="1"/>
  <c r="BV321" i="1"/>
  <c r="BT321" i="1"/>
  <c r="BS321" i="1"/>
  <c r="CA320" i="1"/>
  <c r="BX320" i="1"/>
  <c r="BY320" i="1" s="1"/>
  <c r="BV320" i="1"/>
  <c r="BT320" i="1"/>
  <c r="BS320" i="1"/>
  <c r="CA319" i="1"/>
  <c r="BY319" i="1"/>
  <c r="BX319" i="1"/>
  <c r="BV319" i="1"/>
  <c r="BT319" i="1"/>
  <c r="BS319" i="1"/>
  <c r="BZ319" i="1" s="1"/>
  <c r="CA318" i="1"/>
  <c r="BX318" i="1"/>
  <c r="BY318" i="1" s="1"/>
  <c r="BV318" i="1"/>
  <c r="BT318" i="1"/>
  <c r="BS318" i="1"/>
  <c r="CA317" i="1"/>
  <c r="BX317" i="1"/>
  <c r="BV317" i="1"/>
  <c r="BT317" i="1"/>
  <c r="BS317" i="1"/>
  <c r="CA316" i="1"/>
  <c r="BX316" i="1"/>
  <c r="BV316" i="1"/>
  <c r="BT316" i="1"/>
  <c r="BS316" i="1"/>
  <c r="CA315" i="1"/>
  <c r="BX315" i="1"/>
  <c r="BY315" i="1" s="1"/>
  <c r="BV315" i="1"/>
  <c r="BT315" i="1"/>
  <c r="BS315" i="1"/>
  <c r="CA314" i="1"/>
  <c r="BX314" i="1"/>
  <c r="BY314" i="1" s="1"/>
  <c r="BV314" i="1"/>
  <c r="BW314" i="1" s="1"/>
  <c r="BT314" i="1"/>
  <c r="BS314" i="1"/>
  <c r="CA313" i="1"/>
  <c r="BX313" i="1"/>
  <c r="BV313" i="1"/>
  <c r="BT313" i="1"/>
  <c r="BS313" i="1"/>
  <c r="CA312" i="1"/>
  <c r="BX312" i="1"/>
  <c r="BY312" i="1" s="1"/>
  <c r="BV312" i="1"/>
  <c r="BT312" i="1"/>
  <c r="BS312" i="1"/>
  <c r="CA311" i="1"/>
  <c r="BX311" i="1"/>
  <c r="BY311" i="1" s="1"/>
  <c r="BV311" i="1"/>
  <c r="BT311" i="1"/>
  <c r="BS311" i="1"/>
  <c r="CA310" i="1"/>
  <c r="BX310" i="1"/>
  <c r="BY310" i="1" s="1"/>
  <c r="BV310" i="1"/>
  <c r="BT310" i="1"/>
  <c r="BS310" i="1"/>
  <c r="CA309" i="1"/>
  <c r="BX309" i="1"/>
  <c r="BV309" i="1"/>
  <c r="BT309" i="1"/>
  <c r="BS309" i="1"/>
  <c r="CA308" i="1"/>
  <c r="BX308" i="1"/>
  <c r="BY308" i="1" s="1"/>
  <c r="BV308" i="1"/>
  <c r="BT308" i="1"/>
  <c r="BS308" i="1"/>
  <c r="CA307" i="1"/>
  <c r="BX307" i="1"/>
  <c r="BY307" i="1" s="1"/>
  <c r="BV307" i="1"/>
  <c r="BT307" i="1"/>
  <c r="BS307" i="1"/>
  <c r="BU307" i="1" s="1"/>
  <c r="CA306" i="1"/>
  <c r="BX306" i="1"/>
  <c r="BY306" i="1" s="1"/>
  <c r="BV306" i="1"/>
  <c r="BT306" i="1"/>
  <c r="BS306" i="1"/>
  <c r="CA305" i="1"/>
  <c r="BX305" i="1"/>
  <c r="BV305" i="1"/>
  <c r="BT305" i="1"/>
  <c r="BS305" i="1"/>
  <c r="CA304" i="1"/>
  <c r="BX304" i="1"/>
  <c r="BY304" i="1" s="1"/>
  <c r="BV304" i="1"/>
  <c r="BT304" i="1"/>
  <c r="BS304" i="1"/>
  <c r="BW304" i="1" s="1"/>
  <c r="CA303" i="1"/>
  <c r="BX303" i="1"/>
  <c r="BV303" i="1"/>
  <c r="BT303" i="1"/>
  <c r="BS303" i="1"/>
  <c r="CA302" i="1"/>
  <c r="BX302" i="1"/>
  <c r="BY302" i="1" s="1"/>
  <c r="BV302" i="1"/>
  <c r="BT302" i="1"/>
  <c r="BS302" i="1"/>
  <c r="CA301" i="1"/>
  <c r="BX301" i="1"/>
  <c r="BV301" i="1"/>
  <c r="BT301" i="1"/>
  <c r="BS301" i="1"/>
  <c r="CA300" i="1"/>
  <c r="BX300" i="1"/>
  <c r="BV300" i="1"/>
  <c r="BT300" i="1"/>
  <c r="BS300" i="1"/>
  <c r="CA299" i="1"/>
  <c r="BX299" i="1"/>
  <c r="BY299" i="1" s="1"/>
  <c r="BV299" i="1"/>
  <c r="BT299" i="1"/>
  <c r="BU299" i="1" s="1"/>
  <c r="BS299" i="1"/>
  <c r="CA298" i="1"/>
  <c r="BX298" i="1"/>
  <c r="BY298" i="1" s="1"/>
  <c r="BV298" i="1"/>
  <c r="BT298" i="1"/>
  <c r="BS298" i="1"/>
  <c r="CA297" i="1"/>
  <c r="BX297" i="1"/>
  <c r="BV297" i="1"/>
  <c r="BT297" i="1"/>
  <c r="BS297" i="1"/>
  <c r="CA296" i="1"/>
  <c r="BX296" i="1"/>
  <c r="BV296" i="1"/>
  <c r="BT296" i="1"/>
  <c r="BS296" i="1"/>
  <c r="BW296" i="1" s="1"/>
  <c r="CA295" i="1"/>
  <c r="BX295" i="1"/>
  <c r="BV295" i="1"/>
  <c r="BT295" i="1"/>
  <c r="BS295" i="1"/>
  <c r="CA294" i="1"/>
  <c r="BX294" i="1"/>
  <c r="BY294" i="1" s="1"/>
  <c r="BV294" i="1"/>
  <c r="BT294" i="1"/>
  <c r="BS294" i="1"/>
  <c r="BU294" i="1" s="1"/>
  <c r="CA293" i="1"/>
  <c r="BX293" i="1"/>
  <c r="BV293" i="1"/>
  <c r="BT293" i="1"/>
  <c r="BS293" i="1"/>
  <c r="CA292" i="1"/>
  <c r="BX292" i="1"/>
  <c r="BZ292" i="1" s="1"/>
  <c r="BV292" i="1"/>
  <c r="BT292" i="1"/>
  <c r="BS292" i="1"/>
  <c r="CA291" i="1"/>
  <c r="BX291" i="1"/>
  <c r="BY291" i="1" s="1"/>
  <c r="BV291" i="1"/>
  <c r="BT291" i="1"/>
  <c r="BS291" i="1"/>
  <c r="BU291" i="1" s="1"/>
  <c r="CA290" i="1"/>
  <c r="BX290" i="1"/>
  <c r="BY290" i="1" s="1"/>
  <c r="BV290" i="1"/>
  <c r="BT290" i="1"/>
  <c r="BS290" i="1"/>
  <c r="BZ290" i="1" s="1"/>
  <c r="CA289" i="1"/>
  <c r="BX289" i="1"/>
  <c r="BV289" i="1"/>
  <c r="BT289" i="1"/>
  <c r="BS289" i="1"/>
  <c r="CA288" i="1"/>
  <c r="BX288" i="1"/>
  <c r="BV288" i="1"/>
  <c r="BT288" i="1"/>
  <c r="BS288" i="1"/>
  <c r="CA287" i="1"/>
  <c r="BX287" i="1"/>
  <c r="BV287" i="1"/>
  <c r="BT287" i="1"/>
  <c r="BS287" i="1"/>
  <c r="CA286" i="1"/>
  <c r="BX286" i="1"/>
  <c r="BY286" i="1" s="1"/>
  <c r="BV286" i="1"/>
  <c r="BT286" i="1"/>
  <c r="BS286" i="1"/>
  <c r="CA285" i="1"/>
  <c r="BX285" i="1"/>
  <c r="BV285" i="1"/>
  <c r="BT285" i="1"/>
  <c r="BS285" i="1"/>
  <c r="CA284" i="1"/>
  <c r="BX284" i="1"/>
  <c r="BY284" i="1" s="1"/>
  <c r="BV284" i="1"/>
  <c r="BT284" i="1"/>
  <c r="BS284" i="1"/>
  <c r="CA283" i="1"/>
  <c r="BX283" i="1"/>
  <c r="BY283" i="1" s="1"/>
  <c r="BV283" i="1"/>
  <c r="BT283" i="1"/>
  <c r="BS283" i="1"/>
  <c r="BU283" i="1" s="1"/>
  <c r="CA282" i="1"/>
  <c r="BX282" i="1"/>
  <c r="BY282" i="1" s="1"/>
  <c r="BV282" i="1"/>
  <c r="BT282" i="1"/>
  <c r="BS282" i="1"/>
  <c r="CA281" i="1"/>
  <c r="BX281" i="1"/>
  <c r="BV281" i="1"/>
  <c r="BT281" i="1"/>
  <c r="BS281" i="1"/>
  <c r="CA280" i="1"/>
  <c r="BX280" i="1"/>
  <c r="BV280" i="1"/>
  <c r="BT280" i="1"/>
  <c r="BS280" i="1"/>
  <c r="CA279" i="1"/>
  <c r="BX279" i="1"/>
  <c r="BY279" i="1" s="1"/>
  <c r="BV279" i="1"/>
  <c r="BT279" i="1"/>
  <c r="BS279" i="1"/>
  <c r="BU279" i="1" s="1"/>
  <c r="CA278" i="1"/>
  <c r="BX278" i="1"/>
  <c r="BV278" i="1"/>
  <c r="BW278" i="1" s="1"/>
  <c r="BT278" i="1"/>
  <c r="BS278" i="1"/>
  <c r="CA277" i="1"/>
  <c r="BX277" i="1"/>
  <c r="BV277" i="1"/>
  <c r="BT277" i="1"/>
  <c r="BS277" i="1"/>
  <c r="BU277" i="1" s="1"/>
  <c r="CA276" i="1"/>
  <c r="BY276" i="1"/>
  <c r="BX276" i="1"/>
  <c r="BV276" i="1"/>
  <c r="BT276" i="1"/>
  <c r="BS276" i="1"/>
  <c r="CA275" i="1"/>
  <c r="BX275" i="1"/>
  <c r="BY275" i="1" s="1"/>
  <c r="BV275" i="1"/>
  <c r="BT275" i="1"/>
  <c r="BU275" i="1" s="1"/>
  <c r="BS275" i="1"/>
  <c r="CA274" i="1"/>
  <c r="BX274" i="1"/>
  <c r="BY274" i="1" s="1"/>
  <c r="BV274" i="1"/>
  <c r="BT274" i="1"/>
  <c r="BS274" i="1"/>
  <c r="CA273" i="1"/>
  <c r="BX273" i="1"/>
  <c r="BV273" i="1"/>
  <c r="BT273" i="1"/>
  <c r="BS273" i="1"/>
  <c r="CA272" i="1"/>
  <c r="BX272" i="1"/>
  <c r="BV272" i="1"/>
  <c r="BT272" i="1"/>
  <c r="BS272" i="1"/>
  <c r="BW272" i="1" s="1"/>
  <c r="CA271" i="1"/>
  <c r="BX271" i="1"/>
  <c r="BY271" i="1" s="1"/>
  <c r="BV271" i="1"/>
  <c r="BT271" i="1"/>
  <c r="BS271" i="1"/>
  <c r="CA270" i="1"/>
  <c r="BX270" i="1"/>
  <c r="BY270" i="1" s="1"/>
  <c r="BV270" i="1"/>
  <c r="BW270" i="1" s="1"/>
  <c r="BT270" i="1"/>
  <c r="BS270" i="1"/>
  <c r="BU270" i="1" s="1"/>
  <c r="CA269" i="1"/>
  <c r="BX269" i="1"/>
  <c r="BV269" i="1"/>
  <c r="BT269" i="1"/>
  <c r="BS269" i="1"/>
  <c r="CA268" i="1"/>
  <c r="BX268" i="1"/>
  <c r="BY268" i="1" s="1"/>
  <c r="BV268" i="1"/>
  <c r="BT268" i="1"/>
  <c r="BU268" i="1" s="1"/>
  <c r="BS268" i="1"/>
  <c r="CA267" i="1"/>
  <c r="BX267" i="1"/>
  <c r="BY267" i="1" s="1"/>
  <c r="BV267" i="1"/>
  <c r="BT267" i="1"/>
  <c r="BS267" i="1"/>
  <c r="CA266" i="1"/>
  <c r="BX266" i="1"/>
  <c r="BZ266" i="1" s="1"/>
  <c r="BV266" i="1"/>
  <c r="BT266" i="1"/>
  <c r="BS266" i="1"/>
  <c r="CA265" i="1"/>
  <c r="BX265" i="1"/>
  <c r="BY265" i="1" s="1"/>
  <c r="BV265" i="1"/>
  <c r="BW265" i="1" s="1"/>
  <c r="BT265" i="1"/>
  <c r="BS265" i="1"/>
  <c r="CA264" i="1"/>
  <c r="BY264" i="1"/>
  <c r="BX264" i="1"/>
  <c r="BV264" i="1"/>
  <c r="BT264" i="1"/>
  <c r="BS264" i="1"/>
  <c r="BU264" i="1" s="1"/>
  <c r="CA263" i="1"/>
  <c r="BX263" i="1"/>
  <c r="BV263" i="1"/>
  <c r="BT263" i="1"/>
  <c r="BS263" i="1"/>
  <c r="CA262" i="1"/>
  <c r="BX262" i="1"/>
  <c r="BY262" i="1" s="1"/>
  <c r="BV262" i="1"/>
  <c r="BT262" i="1"/>
  <c r="BS262" i="1"/>
  <c r="CA261" i="1"/>
  <c r="BX261" i="1"/>
  <c r="BY261" i="1" s="1"/>
  <c r="BV261" i="1"/>
  <c r="BT261" i="1"/>
  <c r="BS261" i="1"/>
  <c r="CA260" i="1"/>
  <c r="BX260" i="1"/>
  <c r="BY260" i="1" s="1"/>
  <c r="BV260" i="1"/>
  <c r="BT260" i="1"/>
  <c r="BS260" i="1"/>
  <c r="CA259" i="1"/>
  <c r="BX259" i="1"/>
  <c r="BY259" i="1" s="1"/>
  <c r="BV259" i="1"/>
  <c r="BT259" i="1"/>
  <c r="BS259" i="1"/>
  <c r="CA258" i="1"/>
  <c r="BX258" i="1"/>
  <c r="BZ258" i="1" s="1"/>
  <c r="BV258" i="1"/>
  <c r="BT258" i="1"/>
  <c r="BS258" i="1"/>
  <c r="CA257" i="1"/>
  <c r="BX257" i="1"/>
  <c r="BV257" i="1"/>
  <c r="BT257" i="1"/>
  <c r="BS257" i="1"/>
  <c r="CA256" i="1"/>
  <c r="BX256" i="1"/>
  <c r="BY256" i="1" s="1"/>
  <c r="BV256" i="1"/>
  <c r="BT256" i="1"/>
  <c r="BS256" i="1"/>
  <c r="CA255" i="1"/>
  <c r="BX255" i="1"/>
  <c r="BY255" i="1" s="1"/>
  <c r="BV255" i="1"/>
  <c r="BT255" i="1"/>
  <c r="BS255" i="1"/>
  <c r="CA254" i="1"/>
  <c r="BX254" i="1"/>
  <c r="BV254" i="1"/>
  <c r="BT254" i="1"/>
  <c r="BS254" i="1"/>
  <c r="CA253" i="1"/>
  <c r="BX253" i="1"/>
  <c r="BV253" i="1"/>
  <c r="BT253" i="1"/>
  <c r="BS253" i="1"/>
  <c r="CA252" i="1"/>
  <c r="BX252" i="1"/>
  <c r="BY252" i="1" s="1"/>
  <c r="BV252" i="1"/>
  <c r="BT252" i="1"/>
  <c r="BS252" i="1"/>
  <c r="CA251" i="1"/>
  <c r="BX251" i="1"/>
  <c r="BY251" i="1" s="1"/>
  <c r="BV251" i="1"/>
  <c r="BT251" i="1"/>
  <c r="BS251" i="1"/>
  <c r="CA250" i="1"/>
  <c r="BX250" i="1"/>
  <c r="BV250" i="1"/>
  <c r="BT250" i="1"/>
  <c r="BS250" i="1"/>
  <c r="CA249" i="1"/>
  <c r="BX249" i="1"/>
  <c r="BV249" i="1"/>
  <c r="BT249" i="1"/>
  <c r="BS249" i="1"/>
  <c r="CA248" i="1"/>
  <c r="BX248" i="1"/>
  <c r="BY248" i="1" s="1"/>
  <c r="BV248" i="1"/>
  <c r="BT248" i="1"/>
  <c r="BS248" i="1"/>
  <c r="CA247" i="1"/>
  <c r="BX247" i="1"/>
  <c r="BY247" i="1" s="1"/>
  <c r="BV247" i="1"/>
  <c r="BT247" i="1"/>
  <c r="BS247" i="1"/>
  <c r="CA246" i="1"/>
  <c r="BX246" i="1"/>
  <c r="BV246" i="1"/>
  <c r="BT246" i="1"/>
  <c r="BS246" i="1"/>
  <c r="CA245" i="1"/>
  <c r="BX245" i="1"/>
  <c r="BV245" i="1"/>
  <c r="BW245" i="1" s="1"/>
  <c r="BT245" i="1"/>
  <c r="BS245" i="1"/>
  <c r="CA244" i="1"/>
  <c r="BX244" i="1"/>
  <c r="BY244" i="1" s="1"/>
  <c r="BV244" i="1"/>
  <c r="BT244" i="1"/>
  <c r="BS244" i="1"/>
  <c r="CA243" i="1"/>
  <c r="BX243" i="1"/>
  <c r="BV243" i="1"/>
  <c r="BT243" i="1"/>
  <c r="BS243" i="1"/>
  <c r="CA242" i="1"/>
  <c r="BX242" i="1"/>
  <c r="BZ242" i="1" s="1"/>
  <c r="BV242" i="1"/>
  <c r="BT242" i="1"/>
  <c r="BS242" i="1"/>
  <c r="CA241" i="1"/>
  <c r="BX241" i="1"/>
  <c r="BV241" i="1"/>
  <c r="BW241" i="1" s="1"/>
  <c r="BT241" i="1"/>
  <c r="BS241" i="1"/>
  <c r="CA240" i="1"/>
  <c r="BY240" i="1"/>
  <c r="BX240" i="1"/>
  <c r="BV240" i="1"/>
  <c r="BT240" i="1"/>
  <c r="BS240" i="1"/>
  <c r="BW240" i="1" s="1"/>
  <c r="CA239" i="1"/>
  <c r="BX239" i="1"/>
  <c r="BV239" i="1"/>
  <c r="BW239" i="1" s="1"/>
  <c r="BT239" i="1"/>
  <c r="BS239" i="1"/>
  <c r="CA238" i="1"/>
  <c r="BX238" i="1"/>
  <c r="BV238" i="1"/>
  <c r="BT238" i="1"/>
  <c r="BS238" i="1"/>
  <c r="CA237" i="1"/>
  <c r="BX237" i="1"/>
  <c r="BV237" i="1"/>
  <c r="BT237" i="1"/>
  <c r="BS237" i="1"/>
  <c r="CA236" i="1"/>
  <c r="BX236" i="1"/>
  <c r="BY236" i="1" s="1"/>
  <c r="BV236" i="1"/>
  <c r="BT236" i="1"/>
  <c r="BS236" i="1"/>
  <c r="CA235" i="1"/>
  <c r="BX235" i="1"/>
  <c r="BV235" i="1"/>
  <c r="BT235" i="1"/>
  <c r="BS235" i="1"/>
  <c r="CA234" i="1"/>
  <c r="BX234" i="1"/>
  <c r="BV234" i="1"/>
  <c r="BT234" i="1"/>
  <c r="BS234" i="1"/>
  <c r="CA233" i="1"/>
  <c r="BX233" i="1"/>
  <c r="BY233" i="1" s="1"/>
  <c r="BV233" i="1"/>
  <c r="BT233" i="1"/>
  <c r="BS233" i="1"/>
  <c r="CA232" i="1"/>
  <c r="BX232" i="1"/>
  <c r="BY232" i="1" s="1"/>
  <c r="BV232" i="1"/>
  <c r="BT232" i="1"/>
  <c r="BS232" i="1"/>
  <c r="CA231" i="1"/>
  <c r="BX231" i="1"/>
  <c r="BV231" i="1"/>
  <c r="BT231" i="1"/>
  <c r="BS231" i="1"/>
  <c r="CA230" i="1"/>
  <c r="BX230" i="1"/>
  <c r="BY230" i="1" s="1"/>
  <c r="BV230" i="1"/>
  <c r="BT230" i="1"/>
  <c r="BS230" i="1"/>
  <c r="CA229" i="1"/>
  <c r="BX229" i="1"/>
  <c r="BY229" i="1" s="1"/>
  <c r="BV229" i="1"/>
  <c r="BT229" i="1"/>
  <c r="BS229" i="1"/>
  <c r="CA228" i="1"/>
  <c r="BX228" i="1"/>
  <c r="BY228" i="1" s="1"/>
  <c r="BV228" i="1"/>
  <c r="BT228" i="1"/>
  <c r="BS228" i="1"/>
  <c r="CA227" i="1"/>
  <c r="BX227" i="1"/>
  <c r="BV227" i="1"/>
  <c r="BT227" i="1"/>
  <c r="BS227" i="1"/>
  <c r="CA226" i="1"/>
  <c r="BX226" i="1"/>
  <c r="BY226" i="1" s="1"/>
  <c r="BV226" i="1"/>
  <c r="BT226" i="1"/>
  <c r="BS226" i="1"/>
  <c r="CA225" i="1"/>
  <c r="BX225" i="1"/>
  <c r="BY225" i="1" s="1"/>
  <c r="BV225" i="1"/>
  <c r="BT225" i="1"/>
  <c r="BS225" i="1"/>
  <c r="BZ225" i="1" s="1"/>
  <c r="CA224" i="1"/>
  <c r="BX224" i="1"/>
  <c r="BY224" i="1" s="1"/>
  <c r="BV224" i="1"/>
  <c r="BT224" i="1"/>
  <c r="BS224" i="1"/>
  <c r="CA223" i="1"/>
  <c r="BX223" i="1"/>
  <c r="BV223" i="1"/>
  <c r="BW223" i="1" s="1"/>
  <c r="BT223" i="1"/>
  <c r="BS223" i="1"/>
  <c r="CA222" i="1"/>
  <c r="BY222" i="1"/>
  <c r="BX222" i="1"/>
  <c r="BV222" i="1"/>
  <c r="BT222" i="1"/>
  <c r="BS222" i="1"/>
  <c r="CA221" i="1"/>
  <c r="BX221" i="1"/>
  <c r="BY221" i="1" s="1"/>
  <c r="BV221" i="1"/>
  <c r="BT221" i="1"/>
  <c r="BU221" i="1" s="1"/>
  <c r="BS221" i="1"/>
  <c r="CA220" i="1"/>
  <c r="BX220" i="1"/>
  <c r="BY220" i="1" s="1"/>
  <c r="BW220" i="1"/>
  <c r="BV220" i="1"/>
  <c r="BT220" i="1"/>
  <c r="BS220" i="1"/>
  <c r="CA219" i="1"/>
  <c r="BX219" i="1"/>
  <c r="BV219" i="1"/>
  <c r="BT219" i="1"/>
  <c r="BS219" i="1"/>
  <c r="BU219" i="1" s="1"/>
  <c r="CA218" i="1"/>
  <c r="BX218" i="1"/>
  <c r="BV218" i="1"/>
  <c r="BT218" i="1"/>
  <c r="BS218" i="1"/>
  <c r="CA217" i="1"/>
  <c r="BX217" i="1"/>
  <c r="BY217" i="1" s="1"/>
  <c r="BV217" i="1"/>
  <c r="BT217" i="1"/>
  <c r="BS217" i="1"/>
  <c r="CA216" i="1"/>
  <c r="BY216" i="1"/>
  <c r="BX216" i="1"/>
  <c r="BV216" i="1"/>
  <c r="BW216" i="1" s="1"/>
  <c r="BT216" i="1"/>
  <c r="BS216" i="1"/>
  <c r="CA215" i="1"/>
  <c r="BX215" i="1"/>
  <c r="BV215" i="1"/>
  <c r="BW215" i="1" s="1"/>
  <c r="BT215" i="1"/>
  <c r="BS215" i="1"/>
  <c r="BU215" i="1" s="1"/>
  <c r="CA214" i="1"/>
  <c r="BY214" i="1"/>
  <c r="BX214" i="1"/>
  <c r="BV214" i="1"/>
  <c r="BT214" i="1"/>
  <c r="BS214" i="1"/>
  <c r="CA213" i="1"/>
  <c r="BX213" i="1"/>
  <c r="BV213" i="1"/>
  <c r="BT213" i="1"/>
  <c r="BU213" i="1" s="1"/>
  <c r="BS213" i="1"/>
  <c r="CA212" i="1"/>
  <c r="BX212" i="1"/>
  <c r="BY212" i="1" s="1"/>
  <c r="BV212" i="1"/>
  <c r="BT212" i="1"/>
  <c r="BS212" i="1"/>
  <c r="CA211" i="1"/>
  <c r="BX211" i="1"/>
  <c r="BV211" i="1"/>
  <c r="BT211" i="1"/>
  <c r="BS211" i="1"/>
  <c r="CA210" i="1"/>
  <c r="BX210" i="1"/>
  <c r="BY210" i="1" s="1"/>
  <c r="BV210" i="1"/>
  <c r="BT210" i="1"/>
  <c r="BS210" i="1"/>
  <c r="CA209" i="1"/>
  <c r="BX209" i="1"/>
  <c r="BV209" i="1"/>
  <c r="BW209" i="1" s="1"/>
  <c r="BT209" i="1"/>
  <c r="BS209" i="1"/>
  <c r="CA208" i="1"/>
  <c r="BX208" i="1"/>
  <c r="BY208" i="1" s="1"/>
  <c r="BV208" i="1"/>
  <c r="BT208" i="1"/>
  <c r="BS208" i="1"/>
  <c r="CA207" i="1"/>
  <c r="BX207" i="1"/>
  <c r="BV207" i="1"/>
  <c r="BT207" i="1"/>
  <c r="BS207" i="1"/>
  <c r="CA206" i="1"/>
  <c r="BX206" i="1"/>
  <c r="BY206" i="1" s="1"/>
  <c r="BV206" i="1"/>
  <c r="BT206" i="1"/>
  <c r="BS206" i="1"/>
  <c r="CA205" i="1"/>
  <c r="BX205" i="1"/>
  <c r="BY205" i="1" s="1"/>
  <c r="BV205" i="1"/>
  <c r="BW205" i="1" s="1"/>
  <c r="BT205" i="1"/>
  <c r="BS205" i="1"/>
  <c r="CA204" i="1"/>
  <c r="BX204" i="1"/>
  <c r="BY204" i="1" s="1"/>
  <c r="BV204" i="1"/>
  <c r="BT204" i="1"/>
  <c r="BS204" i="1"/>
  <c r="CA203" i="1"/>
  <c r="BX203" i="1"/>
  <c r="BV203" i="1"/>
  <c r="BT203" i="1"/>
  <c r="BS203" i="1"/>
  <c r="CA202" i="1"/>
  <c r="BX202" i="1"/>
  <c r="BY202" i="1" s="1"/>
  <c r="BV202" i="1"/>
  <c r="BT202" i="1"/>
  <c r="BS202" i="1"/>
  <c r="CA201" i="1"/>
  <c r="BX201" i="1"/>
  <c r="BY201" i="1" s="1"/>
  <c r="BV201" i="1"/>
  <c r="BT201" i="1"/>
  <c r="BS201" i="1"/>
  <c r="CA200" i="1"/>
  <c r="BX200" i="1"/>
  <c r="BY200" i="1" s="1"/>
  <c r="BV200" i="1"/>
  <c r="BT200" i="1"/>
  <c r="BS200" i="1"/>
  <c r="CA199" i="1"/>
  <c r="BX199" i="1"/>
  <c r="BY199" i="1" s="1"/>
  <c r="BV199" i="1"/>
  <c r="BT199" i="1"/>
  <c r="BS199" i="1"/>
  <c r="CA198" i="1"/>
  <c r="BX198" i="1"/>
  <c r="BZ198" i="1" s="1"/>
  <c r="BV198" i="1"/>
  <c r="BT198" i="1"/>
  <c r="BS198" i="1"/>
  <c r="CA197" i="1"/>
  <c r="BX197" i="1"/>
  <c r="BV197" i="1"/>
  <c r="BW197" i="1" s="1"/>
  <c r="BT197" i="1"/>
  <c r="BS197" i="1"/>
  <c r="CA196" i="1"/>
  <c r="BY196" i="1"/>
  <c r="BX196" i="1"/>
  <c r="BV196" i="1"/>
  <c r="BT196" i="1"/>
  <c r="BS196" i="1"/>
  <c r="BZ196" i="1" s="1"/>
  <c r="CA195" i="1"/>
  <c r="BX195" i="1"/>
  <c r="BY195" i="1" s="1"/>
  <c r="BV195" i="1"/>
  <c r="BT195" i="1"/>
  <c r="BS195" i="1"/>
  <c r="CA194" i="1"/>
  <c r="BX194" i="1"/>
  <c r="BV194" i="1"/>
  <c r="BT194" i="1"/>
  <c r="BS194" i="1"/>
  <c r="BU194" i="1" s="1"/>
  <c r="CA193" i="1"/>
  <c r="BX193" i="1"/>
  <c r="BV193" i="1"/>
  <c r="BT193" i="1"/>
  <c r="BS193" i="1"/>
  <c r="BU193" i="1" s="1"/>
  <c r="CA192" i="1"/>
  <c r="BX192" i="1"/>
  <c r="BY192" i="1" s="1"/>
  <c r="BV192" i="1"/>
  <c r="BT192" i="1"/>
  <c r="BU192" i="1" s="1"/>
  <c r="BS192" i="1"/>
  <c r="CA191" i="1"/>
  <c r="BX191" i="1"/>
  <c r="BV191" i="1"/>
  <c r="BT191" i="1"/>
  <c r="BS191" i="1"/>
  <c r="CA190" i="1"/>
  <c r="BX190" i="1"/>
  <c r="BY190" i="1" s="1"/>
  <c r="BV190" i="1"/>
  <c r="BT190" i="1"/>
  <c r="BS190" i="1"/>
  <c r="CA189" i="1"/>
  <c r="BX189" i="1"/>
  <c r="BV189" i="1"/>
  <c r="BT189" i="1"/>
  <c r="BS189" i="1"/>
  <c r="CA188" i="1"/>
  <c r="BX188" i="1"/>
  <c r="BZ188" i="1" s="1"/>
  <c r="BV188" i="1"/>
  <c r="BT188" i="1"/>
  <c r="BS188" i="1"/>
  <c r="CA187" i="1"/>
  <c r="BX187" i="1"/>
  <c r="BY187" i="1" s="1"/>
  <c r="BV187" i="1"/>
  <c r="BT187" i="1"/>
  <c r="BS187" i="1"/>
  <c r="CA186" i="1"/>
  <c r="BX186" i="1"/>
  <c r="BV186" i="1"/>
  <c r="BT186" i="1"/>
  <c r="BS186" i="1"/>
  <c r="CA185" i="1"/>
  <c r="BX185" i="1"/>
  <c r="BV185" i="1"/>
  <c r="BT185" i="1"/>
  <c r="BS185" i="1"/>
  <c r="CA184" i="1"/>
  <c r="BX184" i="1"/>
  <c r="BY184" i="1" s="1"/>
  <c r="BV184" i="1"/>
  <c r="BT184" i="1"/>
  <c r="BS184" i="1"/>
  <c r="CA183" i="1"/>
  <c r="BX183" i="1"/>
  <c r="BY183" i="1" s="1"/>
  <c r="BV183" i="1"/>
  <c r="BT183" i="1"/>
  <c r="BS183" i="1"/>
  <c r="BZ183" i="1" s="1"/>
  <c r="CA182" i="1"/>
  <c r="BX182" i="1"/>
  <c r="BY182" i="1" s="1"/>
  <c r="BV182" i="1"/>
  <c r="BT182" i="1"/>
  <c r="BS182" i="1"/>
  <c r="BU182" i="1" s="1"/>
  <c r="CA181" i="1"/>
  <c r="BY181" i="1"/>
  <c r="BX181" i="1"/>
  <c r="BV181" i="1"/>
  <c r="BT181" i="1"/>
  <c r="BS181" i="1"/>
  <c r="CA180" i="1"/>
  <c r="BX180" i="1"/>
  <c r="BY180" i="1" s="1"/>
  <c r="BV180" i="1"/>
  <c r="BT180" i="1"/>
  <c r="BS180" i="1"/>
  <c r="BU180" i="1" s="1"/>
  <c r="CA179" i="1"/>
  <c r="BX179" i="1"/>
  <c r="BY179" i="1" s="1"/>
  <c r="BV179" i="1"/>
  <c r="BT179" i="1"/>
  <c r="BS179" i="1"/>
  <c r="CA178" i="1"/>
  <c r="BX178" i="1"/>
  <c r="BV178" i="1"/>
  <c r="BT178" i="1"/>
  <c r="BS178" i="1"/>
  <c r="BU178" i="1" s="1"/>
  <c r="CA177" i="1"/>
  <c r="BX177" i="1"/>
  <c r="BY177" i="1" s="1"/>
  <c r="BV177" i="1"/>
  <c r="BT177" i="1"/>
  <c r="BS177" i="1"/>
  <c r="BU177" i="1" s="1"/>
  <c r="CA176" i="1"/>
  <c r="BY176" i="1"/>
  <c r="BX176" i="1"/>
  <c r="BV176" i="1"/>
  <c r="BT176" i="1"/>
  <c r="BS176" i="1"/>
  <c r="BU176" i="1" s="1"/>
  <c r="CA175" i="1"/>
  <c r="BX175" i="1"/>
  <c r="BY175" i="1" s="1"/>
  <c r="BV175" i="1"/>
  <c r="BW175" i="1" s="1"/>
  <c r="BT175" i="1"/>
  <c r="BS175" i="1"/>
  <c r="CA174" i="1"/>
  <c r="BX174" i="1"/>
  <c r="BV174" i="1"/>
  <c r="BT174" i="1"/>
  <c r="BS174" i="1"/>
  <c r="CA173" i="1"/>
  <c r="BY173" i="1"/>
  <c r="BX173" i="1"/>
  <c r="BV173" i="1"/>
  <c r="BT173" i="1"/>
  <c r="BS173" i="1"/>
  <c r="CA172" i="1"/>
  <c r="BX172" i="1"/>
  <c r="BY172" i="1" s="1"/>
  <c r="BV172" i="1"/>
  <c r="BT172" i="1"/>
  <c r="BS172" i="1"/>
  <c r="CA171" i="1"/>
  <c r="BX171" i="1"/>
  <c r="BY171" i="1" s="1"/>
  <c r="BV171" i="1"/>
  <c r="BT171" i="1"/>
  <c r="BS171" i="1"/>
  <c r="CA170" i="1"/>
  <c r="BY170" i="1"/>
  <c r="BX170" i="1"/>
  <c r="BV170" i="1"/>
  <c r="BT170" i="1"/>
  <c r="BS170" i="1"/>
  <c r="BU170" i="1" s="1"/>
  <c r="CA169" i="1"/>
  <c r="BX169" i="1"/>
  <c r="BY169" i="1" s="1"/>
  <c r="BV169" i="1"/>
  <c r="BW169" i="1" s="1"/>
  <c r="BT169" i="1"/>
  <c r="BS169" i="1"/>
  <c r="BU169" i="1" s="1"/>
  <c r="CA168" i="1"/>
  <c r="BY168" i="1"/>
  <c r="BX168" i="1"/>
  <c r="BV168" i="1"/>
  <c r="BT168" i="1"/>
  <c r="BS168" i="1"/>
  <c r="BU168" i="1" s="1"/>
  <c r="CA167" i="1"/>
  <c r="BX167" i="1"/>
  <c r="BY167" i="1" s="1"/>
  <c r="BV167" i="1"/>
  <c r="BT167" i="1"/>
  <c r="BS167" i="1"/>
  <c r="CA166" i="1"/>
  <c r="BX166" i="1"/>
  <c r="BV166" i="1"/>
  <c r="BT166" i="1"/>
  <c r="BS166" i="1"/>
  <c r="CA165" i="1"/>
  <c r="BX165" i="1"/>
  <c r="BY165" i="1" s="1"/>
  <c r="BV165" i="1"/>
  <c r="BT165" i="1"/>
  <c r="BS165" i="1"/>
  <c r="CA164" i="1"/>
  <c r="BX164" i="1"/>
  <c r="BY164" i="1" s="1"/>
  <c r="BV164" i="1"/>
  <c r="BT164" i="1"/>
  <c r="BS164" i="1"/>
  <c r="BU164" i="1" s="1"/>
  <c r="CA163" i="1"/>
  <c r="BX163" i="1"/>
  <c r="BY163" i="1" s="1"/>
  <c r="BV163" i="1"/>
  <c r="BT163" i="1"/>
  <c r="BS163" i="1"/>
  <c r="CA162" i="1"/>
  <c r="BX162" i="1"/>
  <c r="BV162" i="1"/>
  <c r="BT162" i="1"/>
  <c r="BS162" i="1"/>
  <c r="CA161" i="1"/>
  <c r="BX161" i="1"/>
  <c r="BY161" i="1" s="1"/>
  <c r="BV161" i="1"/>
  <c r="BT161" i="1"/>
  <c r="BS161" i="1"/>
  <c r="CA160" i="1"/>
  <c r="BX160" i="1"/>
  <c r="BY160" i="1" s="1"/>
  <c r="BV160" i="1"/>
  <c r="BT160" i="1"/>
  <c r="BS160" i="1"/>
  <c r="BU160" i="1" s="1"/>
  <c r="CA159" i="1"/>
  <c r="BX159" i="1"/>
  <c r="BY159" i="1" s="1"/>
  <c r="BV159" i="1"/>
  <c r="BT159" i="1"/>
  <c r="BS159" i="1"/>
  <c r="CA158" i="1"/>
  <c r="BX158" i="1"/>
  <c r="BY158" i="1" s="1"/>
  <c r="BV158" i="1"/>
  <c r="BT158" i="1"/>
  <c r="BS158" i="1"/>
  <c r="CA157" i="1"/>
  <c r="BX157" i="1"/>
  <c r="BY157" i="1" s="1"/>
  <c r="BV157" i="1"/>
  <c r="BT157" i="1"/>
  <c r="BS157" i="1"/>
  <c r="CA156" i="1"/>
  <c r="BX156" i="1"/>
  <c r="BY156" i="1" s="1"/>
  <c r="BV156" i="1"/>
  <c r="BT156" i="1"/>
  <c r="BS156" i="1"/>
  <c r="CA155" i="1"/>
  <c r="BX155" i="1"/>
  <c r="BY155" i="1" s="1"/>
  <c r="BV155" i="1"/>
  <c r="BW155" i="1" s="1"/>
  <c r="BT155" i="1"/>
  <c r="BS155" i="1"/>
  <c r="CA154" i="1"/>
  <c r="BX154" i="1"/>
  <c r="BV154" i="1"/>
  <c r="BT154" i="1"/>
  <c r="BS154" i="1"/>
  <c r="CA153" i="1"/>
  <c r="BX153" i="1"/>
  <c r="BY153" i="1" s="1"/>
  <c r="BV153" i="1"/>
  <c r="BT153" i="1"/>
  <c r="BS153" i="1"/>
  <c r="CA152" i="1"/>
  <c r="BX152" i="1"/>
  <c r="BY152" i="1" s="1"/>
  <c r="BV152" i="1"/>
  <c r="BT152" i="1"/>
  <c r="BS152" i="1"/>
  <c r="CA151" i="1"/>
  <c r="BX151" i="1"/>
  <c r="BY151" i="1" s="1"/>
  <c r="BV151" i="1"/>
  <c r="BW151" i="1" s="1"/>
  <c r="BT151" i="1"/>
  <c r="BS151" i="1"/>
  <c r="CA150" i="1"/>
  <c r="BX150" i="1"/>
  <c r="BY150" i="1" s="1"/>
  <c r="BV150" i="1"/>
  <c r="BT150" i="1"/>
  <c r="BS150" i="1"/>
  <c r="CA149" i="1"/>
  <c r="BX149" i="1"/>
  <c r="BV149" i="1"/>
  <c r="BT149" i="1"/>
  <c r="BS149" i="1"/>
  <c r="CA148" i="1"/>
  <c r="BX148" i="1"/>
  <c r="BV148" i="1"/>
  <c r="BT148" i="1"/>
  <c r="BS148" i="1"/>
  <c r="CA147" i="1"/>
  <c r="BX147" i="1"/>
  <c r="BY147" i="1" s="1"/>
  <c r="BV147" i="1"/>
  <c r="BW147" i="1" s="1"/>
  <c r="BT147" i="1"/>
  <c r="BS147" i="1"/>
  <c r="CA146" i="1"/>
  <c r="BX146" i="1"/>
  <c r="BV146" i="1"/>
  <c r="BT146" i="1"/>
  <c r="BS146" i="1"/>
  <c r="CA145" i="1"/>
  <c r="BX145" i="1"/>
  <c r="BY145" i="1" s="1"/>
  <c r="BV145" i="1"/>
  <c r="BT145" i="1"/>
  <c r="BS145" i="1"/>
  <c r="CA144" i="1"/>
  <c r="BX144" i="1"/>
  <c r="BZ144" i="1" s="1"/>
  <c r="BV144" i="1"/>
  <c r="BW144" i="1" s="1"/>
  <c r="BT144" i="1"/>
  <c r="BS144" i="1"/>
  <c r="CA143" i="1"/>
  <c r="BX143" i="1"/>
  <c r="BY143" i="1" s="1"/>
  <c r="BV143" i="1"/>
  <c r="BT143" i="1"/>
  <c r="BS143" i="1"/>
  <c r="CA142" i="1"/>
  <c r="BX142" i="1"/>
  <c r="BV142" i="1"/>
  <c r="BT142" i="1"/>
  <c r="BS142" i="1"/>
  <c r="BU142" i="1" s="1"/>
  <c r="CA141" i="1"/>
  <c r="BX141" i="1"/>
  <c r="BY141" i="1" s="1"/>
  <c r="BV141" i="1"/>
  <c r="BW141" i="1" s="1"/>
  <c r="BT141" i="1"/>
  <c r="BS141" i="1"/>
  <c r="BU141" i="1" s="1"/>
  <c r="CA140" i="1"/>
  <c r="BY140" i="1"/>
  <c r="BX140" i="1"/>
  <c r="BV140" i="1"/>
  <c r="BT140" i="1"/>
  <c r="BS140" i="1"/>
  <c r="BU140" i="1" s="1"/>
  <c r="CA139" i="1"/>
  <c r="BX139" i="1"/>
  <c r="BY139" i="1" s="1"/>
  <c r="BV139" i="1"/>
  <c r="BW139" i="1" s="1"/>
  <c r="BT139" i="1"/>
  <c r="BS139" i="1"/>
  <c r="CA138" i="1"/>
  <c r="BX138" i="1"/>
  <c r="BV138" i="1"/>
  <c r="BT138" i="1"/>
  <c r="BS138" i="1"/>
  <c r="BU138" i="1" s="1"/>
  <c r="CA137" i="1"/>
  <c r="BY137" i="1"/>
  <c r="BX137" i="1"/>
  <c r="BV137" i="1"/>
  <c r="BT137" i="1"/>
  <c r="BS137" i="1"/>
  <c r="CA136" i="1"/>
  <c r="BX136" i="1"/>
  <c r="BY136" i="1" s="1"/>
  <c r="BV136" i="1"/>
  <c r="BT136" i="1"/>
  <c r="BS136" i="1"/>
  <c r="CA135" i="1"/>
  <c r="BX135" i="1"/>
  <c r="BY135" i="1" s="1"/>
  <c r="BV135" i="1"/>
  <c r="BT135" i="1"/>
  <c r="BS135" i="1"/>
  <c r="CA134" i="1"/>
  <c r="BX134" i="1"/>
  <c r="BV134" i="1"/>
  <c r="BT134" i="1"/>
  <c r="BS134" i="1"/>
  <c r="CA133" i="1"/>
  <c r="BX133" i="1"/>
  <c r="BY133" i="1" s="1"/>
  <c r="BV133" i="1"/>
  <c r="BT133" i="1"/>
  <c r="BS133" i="1"/>
  <c r="CA132" i="1"/>
  <c r="BX132" i="1"/>
  <c r="BY132" i="1" s="1"/>
  <c r="BV132" i="1"/>
  <c r="BT132" i="1"/>
  <c r="BS132" i="1"/>
  <c r="CA131" i="1"/>
  <c r="BX131" i="1"/>
  <c r="BY131" i="1" s="1"/>
  <c r="BV131" i="1"/>
  <c r="BT131" i="1"/>
  <c r="BS131" i="1"/>
  <c r="CA130" i="1"/>
  <c r="BX130" i="1"/>
  <c r="BV130" i="1"/>
  <c r="BT130" i="1"/>
  <c r="BS130" i="1"/>
  <c r="CA129" i="1"/>
  <c r="BX129" i="1"/>
  <c r="BV129" i="1"/>
  <c r="BT129" i="1"/>
  <c r="BS129" i="1"/>
  <c r="CA128" i="1"/>
  <c r="BX128" i="1"/>
  <c r="BY128" i="1" s="1"/>
  <c r="BV128" i="1"/>
  <c r="BT128" i="1"/>
  <c r="BU128" i="1" s="1"/>
  <c r="BS128" i="1"/>
  <c r="CA127" i="1"/>
  <c r="BX127" i="1"/>
  <c r="BY127" i="1" s="1"/>
  <c r="BV127" i="1"/>
  <c r="BT127" i="1"/>
  <c r="BS127" i="1"/>
  <c r="CA126" i="1"/>
  <c r="BX126" i="1"/>
  <c r="BV126" i="1"/>
  <c r="BT126" i="1"/>
  <c r="BS126" i="1"/>
  <c r="CA125" i="1"/>
  <c r="BX125" i="1"/>
  <c r="BY125" i="1" s="1"/>
  <c r="BV125" i="1"/>
  <c r="BT125" i="1"/>
  <c r="BS125" i="1"/>
  <c r="CA124" i="1"/>
  <c r="BX124" i="1"/>
  <c r="BZ124" i="1" s="1"/>
  <c r="BV124" i="1"/>
  <c r="BT124" i="1"/>
  <c r="BS124" i="1"/>
  <c r="CA123" i="1"/>
  <c r="BX123" i="1"/>
  <c r="BY123" i="1" s="1"/>
  <c r="BV123" i="1"/>
  <c r="BT123" i="1"/>
  <c r="BS123" i="1"/>
  <c r="BU123" i="1" s="1"/>
  <c r="CA122" i="1"/>
  <c r="BX122" i="1"/>
  <c r="BV122" i="1"/>
  <c r="BT122" i="1"/>
  <c r="BS122" i="1"/>
  <c r="CA121" i="1"/>
  <c r="BX121" i="1"/>
  <c r="BV121" i="1"/>
  <c r="BT121" i="1"/>
  <c r="BS121" i="1"/>
  <c r="CA120" i="1"/>
  <c r="BX120" i="1"/>
  <c r="BY120" i="1" s="1"/>
  <c r="BV120" i="1"/>
  <c r="BT120" i="1"/>
  <c r="BS120" i="1"/>
  <c r="CA119" i="1"/>
  <c r="BX119" i="1"/>
  <c r="BY119" i="1" s="1"/>
  <c r="BV119" i="1"/>
  <c r="BT119" i="1"/>
  <c r="BS119" i="1"/>
  <c r="CA118" i="1"/>
  <c r="BX118" i="1"/>
  <c r="BV118" i="1"/>
  <c r="BT118" i="1"/>
  <c r="BS118" i="1"/>
  <c r="CA117" i="1"/>
  <c r="BX117" i="1"/>
  <c r="BY117" i="1" s="1"/>
  <c r="BV117" i="1"/>
  <c r="BT117" i="1"/>
  <c r="BS117" i="1"/>
  <c r="CA116" i="1"/>
  <c r="BX116" i="1"/>
  <c r="BY116" i="1" s="1"/>
  <c r="BV116" i="1"/>
  <c r="BT116" i="1"/>
  <c r="BS116" i="1"/>
  <c r="CA115" i="1"/>
  <c r="BX115" i="1"/>
  <c r="BY115" i="1" s="1"/>
  <c r="BV115" i="1"/>
  <c r="BT115" i="1"/>
  <c r="BS115" i="1"/>
  <c r="CA114" i="1"/>
  <c r="BX114" i="1"/>
  <c r="BV114" i="1"/>
  <c r="BT114" i="1"/>
  <c r="BS114" i="1"/>
  <c r="CA113" i="1"/>
  <c r="BX113" i="1"/>
  <c r="BV113" i="1"/>
  <c r="BT113" i="1"/>
  <c r="BS113" i="1"/>
  <c r="CA112" i="1"/>
  <c r="BX112" i="1"/>
  <c r="BV112" i="1"/>
  <c r="BT112" i="1"/>
  <c r="BS112" i="1"/>
  <c r="CA111" i="1"/>
  <c r="BX111" i="1"/>
  <c r="BY111" i="1" s="1"/>
  <c r="BV111" i="1"/>
  <c r="BT111" i="1"/>
  <c r="BS111" i="1"/>
  <c r="CA110" i="1"/>
  <c r="BX110" i="1"/>
  <c r="BV110" i="1"/>
  <c r="BT110" i="1"/>
  <c r="BS110" i="1"/>
  <c r="CA109" i="1"/>
  <c r="BX109" i="1"/>
  <c r="BY109" i="1" s="1"/>
  <c r="BV109" i="1"/>
  <c r="BT109" i="1"/>
  <c r="BS109" i="1"/>
  <c r="CA108" i="1"/>
  <c r="BX108" i="1"/>
  <c r="BZ108" i="1" s="1"/>
  <c r="BV108" i="1"/>
  <c r="BT108" i="1"/>
  <c r="BS108" i="1"/>
  <c r="CA107" i="1"/>
  <c r="BX107" i="1"/>
  <c r="BV107" i="1"/>
  <c r="BT107" i="1"/>
  <c r="BS107" i="1"/>
  <c r="CA106" i="1"/>
  <c r="BX106" i="1"/>
  <c r="BV106" i="1"/>
  <c r="BT106" i="1"/>
  <c r="BS106" i="1"/>
  <c r="CA105" i="1"/>
  <c r="BX105" i="1"/>
  <c r="BV105" i="1"/>
  <c r="BT105" i="1"/>
  <c r="BS105" i="1"/>
  <c r="CA104" i="1"/>
  <c r="BX104" i="1"/>
  <c r="BV104" i="1"/>
  <c r="BT104" i="1"/>
  <c r="BS104" i="1"/>
  <c r="CA103" i="1"/>
  <c r="BX103" i="1"/>
  <c r="BY103" i="1" s="1"/>
  <c r="BV103" i="1"/>
  <c r="BT103" i="1"/>
  <c r="BS103" i="1"/>
  <c r="CA102" i="1"/>
  <c r="BX102" i="1"/>
  <c r="BV102" i="1"/>
  <c r="BT102" i="1"/>
  <c r="BS102" i="1"/>
  <c r="CA101" i="1"/>
  <c r="BX101" i="1"/>
  <c r="BY101" i="1" s="1"/>
  <c r="BV101" i="1"/>
  <c r="BT101" i="1"/>
  <c r="BS101" i="1"/>
  <c r="BW101" i="1" s="1"/>
  <c r="CA100" i="1"/>
  <c r="BX100" i="1"/>
  <c r="BY100" i="1" s="1"/>
  <c r="BV100" i="1"/>
  <c r="BT100" i="1"/>
  <c r="BS100" i="1"/>
  <c r="CA99" i="1"/>
  <c r="BX99" i="1"/>
  <c r="BY99" i="1" s="1"/>
  <c r="BV99" i="1"/>
  <c r="BT99" i="1"/>
  <c r="BS99" i="1"/>
  <c r="CA98" i="1"/>
  <c r="BX98" i="1"/>
  <c r="BV98" i="1"/>
  <c r="BT98" i="1"/>
  <c r="BS98" i="1"/>
  <c r="CA97" i="1"/>
  <c r="BX97" i="1"/>
  <c r="BV97" i="1"/>
  <c r="BT97" i="1"/>
  <c r="BS97" i="1"/>
  <c r="BW97" i="1" s="1"/>
  <c r="CA96" i="1"/>
  <c r="BX96" i="1"/>
  <c r="BV96" i="1"/>
  <c r="BT96" i="1"/>
  <c r="BS96" i="1"/>
  <c r="CA95" i="1"/>
  <c r="BX95" i="1"/>
  <c r="BV95" i="1"/>
  <c r="BW95" i="1" s="1"/>
  <c r="BT95" i="1"/>
  <c r="BS95" i="1"/>
  <c r="CA94" i="1"/>
  <c r="BX94" i="1"/>
  <c r="BV94" i="1"/>
  <c r="BT94" i="1"/>
  <c r="BS94" i="1"/>
  <c r="CA93" i="1"/>
  <c r="BX93" i="1"/>
  <c r="BV93" i="1"/>
  <c r="BT93" i="1"/>
  <c r="BS93" i="1"/>
  <c r="CA92" i="1"/>
  <c r="BX92" i="1"/>
  <c r="BV92" i="1"/>
  <c r="BT92" i="1"/>
  <c r="BS92" i="1"/>
  <c r="CA91" i="1"/>
  <c r="BX91" i="1"/>
  <c r="BV91" i="1"/>
  <c r="BW91" i="1" s="1"/>
  <c r="BT91" i="1"/>
  <c r="BS91" i="1"/>
  <c r="CA90" i="1"/>
  <c r="BX90" i="1"/>
  <c r="BY90" i="1" s="1"/>
  <c r="BV90" i="1"/>
  <c r="BT90" i="1"/>
  <c r="BS90" i="1"/>
  <c r="CA89" i="1"/>
  <c r="BX89" i="1"/>
  <c r="BV89" i="1"/>
  <c r="BT89" i="1"/>
  <c r="BS89" i="1"/>
  <c r="CA88" i="1"/>
  <c r="BX88" i="1"/>
  <c r="BV88" i="1"/>
  <c r="BT88" i="1"/>
  <c r="BU88" i="1" s="1"/>
  <c r="BS88" i="1"/>
  <c r="CA87" i="1"/>
  <c r="BX87" i="1"/>
  <c r="BZ87" i="1" s="1"/>
  <c r="BV87" i="1"/>
  <c r="BT87" i="1"/>
  <c r="BS87" i="1"/>
  <c r="CA86" i="1"/>
  <c r="BX86" i="1"/>
  <c r="BY86" i="1" s="1"/>
  <c r="BV86" i="1"/>
  <c r="BT86" i="1"/>
  <c r="BS86" i="1"/>
  <c r="CA85" i="1"/>
  <c r="BX85" i="1"/>
  <c r="BY85" i="1" s="1"/>
  <c r="BV85" i="1"/>
  <c r="BT85" i="1"/>
  <c r="BS85" i="1"/>
  <c r="CA84" i="1"/>
  <c r="BX84" i="1"/>
  <c r="BV84" i="1"/>
  <c r="BT84" i="1"/>
  <c r="BS84" i="1"/>
  <c r="CA83" i="1"/>
  <c r="BX83" i="1"/>
  <c r="BV83" i="1"/>
  <c r="BT83" i="1"/>
  <c r="BS83" i="1"/>
  <c r="CA82" i="1"/>
  <c r="BX82" i="1"/>
  <c r="BV82" i="1"/>
  <c r="BT82" i="1"/>
  <c r="BS82" i="1"/>
  <c r="CA81" i="1"/>
  <c r="BX81" i="1"/>
  <c r="BY81" i="1" s="1"/>
  <c r="BV81" i="1"/>
  <c r="BT81" i="1"/>
  <c r="BS81" i="1"/>
  <c r="CA80" i="1"/>
  <c r="BX80" i="1"/>
  <c r="BV80" i="1"/>
  <c r="BT80" i="1"/>
  <c r="BS80" i="1"/>
  <c r="CA79" i="1"/>
  <c r="BX79" i="1"/>
  <c r="BV79" i="1"/>
  <c r="BT79" i="1"/>
  <c r="BS79" i="1"/>
  <c r="CA78" i="1"/>
  <c r="BX78" i="1"/>
  <c r="BV78" i="1"/>
  <c r="BT78" i="1"/>
  <c r="BS78" i="1"/>
  <c r="CA77" i="1"/>
  <c r="BX77" i="1"/>
  <c r="BY77" i="1" s="1"/>
  <c r="BV77" i="1"/>
  <c r="BT77" i="1"/>
  <c r="BS77" i="1"/>
  <c r="CA76" i="1"/>
  <c r="BX76" i="1"/>
  <c r="BV76" i="1"/>
  <c r="BT76" i="1"/>
  <c r="BS76" i="1"/>
  <c r="CA75" i="1"/>
  <c r="BX75" i="1"/>
  <c r="BY75" i="1" s="1"/>
  <c r="BV75" i="1"/>
  <c r="BT75" i="1"/>
  <c r="BS75" i="1"/>
  <c r="CA74" i="1"/>
  <c r="BX74" i="1"/>
  <c r="BY74" i="1" s="1"/>
  <c r="BV74" i="1"/>
  <c r="BT74" i="1"/>
  <c r="BS74" i="1"/>
  <c r="CA73" i="1"/>
  <c r="BX73" i="1"/>
  <c r="BY73" i="1" s="1"/>
  <c r="BV73" i="1"/>
  <c r="BT73" i="1"/>
  <c r="BS73" i="1"/>
  <c r="CA72" i="1"/>
  <c r="BX72" i="1"/>
  <c r="BZ72" i="1" s="1"/>
  <c r="BV72" i="1"/>
  <c r="BT72" i="1"/>
  <c r="BU72" i="1" s="1"/>
  <c r="BS72" i="1"/>
  <c r="CA71" i="1"/>
  <c r="BX71" i="1"/>
  <c r="BY71" i="1" s="1"/>
  <c r="BV71" i="1"/>
  <c r="BT71" i="1"/>
  <c r="BS71" i="1"/>
  <c r="CA70" i="1"/>
  <c r="BX70" i="1"/>
  <c r="BY70" i="1" s="1"/>
  <c r="BV70" i="1"/>
  <c r="BT70" i="1"/>
  <c r="BS70" i="1"/>
  <c r="CA69" i="1"/>
  <c r="BX69" i="1"/>
  <c r="BY69" i="1" s="1"/>
  <c r="BV69" i="1"/>
  <c r="BT69" i="1"/>
  <c r="BS69" i="1"/>
  <c r="CA68" i="1"/>
  <c r="BX68" i="1"/>
  <c r="BV68" i="1"/>
  <c r="BT68" i="1"/>
  <c r="BS68" i="1"/>
  <c r="CA67" i="1"/>
  <c r="BX67" i="1"/>
  <c r="BV67" i="1"/>
  <c r="BT67" i="1"/>
  <c r="BS67" i="1"/>
  <c r="CA66" i="1"/>
  <c r="BX66" i="1"/>
  <c r="BV66" i="1"/>
  <c r="BT66" i="1"/>
  <c r="BS66" i="1"/>
  <c r="CA65" i="1"/>
  <c r="BX65" i="1"/>
  <c r="BY65" i="1" s="1"/>
  <c r="BV65" i="1"/>
  <c r="BT65" i="1"/>
  <c r="BS65" i="1"/>
  <c r="CA64" i="1"/>
  <c r="BX64" i="1"/>
  <c r="BV64" i="1"/>
  <c r="BT64" i="1"/>
  <c r="BS64" i="1"/>
  <c r="CA63" i="1"/>
  <c r="BY63" i="1"/>
  <c r="BX63" i="1"/>
  <c r="BV63" i="1"/>
  <c r="BT63" i="1"/>
  <c r="BS63" i="1"/>
  <c r="CA62" i="1"/>
  <c r="BX62" i="1"/>
  <c r="BY62" i="1" s="1"/>
  <c r="BV62" i="1"/>
  <c r="BT62" i="1"/>
  <c r="BS62" i="1"/>
  <c r="BU62" i="1" s="1"/>
  <c r="CA61" i="1"/>
  <c r="BX61" i="1"/>
  <c r="BY61" i="1" s="1"/>
  <c r="BV61" i="1"/>
  <c r="BT61" i="1"/>
  <c r="BS61" i="1"/>
  <c r="CA60" i="1"/>
  <c r="BX60" i="1"/>
  <c r="BV60" i="1"/>
  <c r="BT60" i="1"/>
  <c r="BS60" i="1"/>
  <c r="CA59" i="1"/>
  <c r="BX59" i="1"/>
  <c r="BY59" i="1" s="1"/>
  <c r="BV59" i="1"/>
  <c r="BT59" i="1"/>
  <c r="BS59" i="1"/>
  <c r="CA58" i="1"/>
  <c r="BX58" i="1"/>
  <c r="BV58" i="1"/>
  <c r="BT58" i="1"/>
  <c r="BS58" i="1"/>
  <c r="CA57" i="1"/>
  <c r="BX57" i="1"/>
  <c r="BY57" i="1" s="1"/>
  <c r="BV57" i="1"/>
  <c r="BW57" i="1" s="1"/>
  <c r="BT57" i="1"/>
  <c r="BS57" i="1"/>
  <c r="CA56" i="1"/>
  <c r="BX56" i="1"/>
  <c r="BV56" i="1"/>
  <c r="BT56" i="1"/>
  <c r="BS56" i="1"/>
  <c r="CA55" i="1"/>
  <c r="BX55" i="1"/>
  <c r="BY55" i="1" s="1"/>
  <c r="BV55" i="1"/>
  <c r="BT55" i="1"/>
  <c r="BS55" i="1"/>
  <c r="CA54" i="1"/>
  <c r="BX54" i="1"/>
  <c r="BY54" i="1" s="1"/>
  <c r="BV54" i="1"/>
  <c r="BT54" i="1"/>
  <c r="BS54" i="1"/>
  <c r="CA53" i="1"/>
  <c r="BX53" i="1"/>
  <c r="BY53" i="1" s="1"/>
  <c r="BV53" i="1"/>
  <c r="BT53" i="1"/>
  <c r="BS53" i="1"/>
  <c r="CA52" i="1"/>
  <c r="BX52" i="1"/>
  <c r="BV52" i="1"/>
  <c r="BT52" i="1"/>
  <c r="BS52" i="1"/>
  <c r="CA51" i="1"/>
  <c r="BX51" i="1"/>
  <c r="BZ51" i="1" s="1"/>
  <c r="BV51" i="1"/>
  <c r="BT51" i="1"/>
  <c r="BS51" i="1"/>
  <c r="CA50" i="1"/>
  <c r="BX50" i="1"/>
  <c r="BY50" i="1" s="1"/>
  <c r="BV50" i="1"/>
  <c r="BT50" i="1"/>
  <c r="BS50" i="1"/>
  <c r="CA49" i="1"/>
  <c r="BX49" i="1"/>
  <c r="BY49" i="1" s="1"/>
  <c r="BV49" i="1"/>
  <c r="BT49" i="1"/>
  <c r="BS49" i="1"/>
  <c r="CA48" i="1"/>
  <c r="BX48" i="1"/>
  <c r="BV48" i="1"/>
  <c r="BT48" i="1"/>
  <c r="BS48" i="1"/>
  <c r="CA47" i="1"/>
  <c r="BX47" i="1"/>
  <c r="BY47" i="1" s="1"/>
  <c r="BV47" i="1"/>
  <c r="BT47" i="1"/>
  <c r="BS47" i="1"/>
  <c r="BU47" i="1" s="1"/>
  <c r="CA46" i="1"/>
  <c r="BX46" i="1"/>
  <c r="BY46" i="1" s="1"/>
  <c r="BV46" i="1"/>
  <c r="BT46" i="1"/>
  <c r="BS46" i="1"/>
  <c r="CA45" i="1"/>
  <c r="BX45" i="1"/>
  <c r="BY45" i="1" s="1"/>
  <c r="BV45" i="1"/>
  <c r="BT45" i="1"/>
  <c r="BS45" i="1"/>
  <c r="CA44" i="1"/>
  <c r="BX44" i="1"/>
  <c r="BV44" i="1"/>
  <c r="BT44" i="1"/>
  <c r="BS44" i="1"/>
  <c r="CA43" i="1"/>
  <c r="BX43" i="1"/>
  <c r="BY43" i="1" s="1"/>
  <c r="BV43" i="1"/>
  <c r="BT43" i="1"/>
  <c r="BS43" i="1"/>
  <c r="CA42" i="1"/>
  <c r="BX42" i="1"/>
  <c r="BY42" i="1" s="1"/>
  <c r="BV42" i="1"/>
  <c r="BT42" i="1"/>
  <c r="BS42" i="1"/>
  <c r="CA41" i="1"/>
  <c r="BX41" i="1"/>
  <c r="BY41" i="1" s="1"/>
  <c r="BV41" i="1"/>
  <c r="BT41" i="1"/>
  <c r="BS41" i="1"/>
  <c r="CA40" i="1"/>
  <c r="BX40" i="1"/>
  <c r="BV40" i="1"/>
  <c r="BT40" i="1"/>
  <c r="BS40" i="1"/>
  <c r="CA39" i="1"/>
  <c r="BX39" i="1"/>
  <c r="BY39" i="1" s="1"/>
  <c r="BV39" i="1"/>
  <c r="BT39" i="1"/>
  <c r="BS39" i="1"/>
  <c r="CA38" i="1"/>
  <c r="BX38" i="1"/>
  <c r="BV38" i="1"/>
  <c r="BT38" i="1"/>
  <c r="BS38" i="1"/>
  <c r="CA37" i="1"/>
  <c r="BX37" i="1"/>
  <c r="BY37" i="1" s="1"/>
  <c r="BV37" i="1"/>
  <c r="BT37" i="1"/>
  <c r="BS37" i="1"/>
  <c r="CA36" i="1"/>
  <c r="BX36" i="1"/>
  <c r="BV36" i="1"/>
  <c r="BT36" i="1"/>
  <c r="BS36" i="1"/>
  <c r="CA35" i="1"/>
  <c r="BX35" i="1"/>
  <c r="BY35" i="1" s="1"/>
  <c r="BV35" i="1"/>
  <c r="BT35" i="1"/>
  <c r="BS35" i="1"/>
  <c r="CA34" i="1"/>
  <c r="BX34" i="1"/>
  <c r="BY34" i="1" s="1"/>
  <c r="BV34" i="1"/>
  <c r="BT34" i="1"/>
  <c r="BS34" i="1"/>
  <c r="CA33" i="1"/>
  <c r="BX33" i="1"/>
  <c r="BY33" i="1" s="1"/>
  <c r="BV33" i="1"/>
  <c r="BT33" i="1"/>
  <c r="BS33" i="1"/>
  <c r="CA32" i="1"/>
  <c r="BX32" i="1"/>
  <c r="BZ32" i="1" s="1"/>
  <c r="BV32" i="1"/>
  <c r="BT32" i="1"/>
  <c r="BU32" i="1" s="1"/>
  <c r="BS32" i="1"/>
  <c r="CA31" i="1"/>
  <c r="BX31" i="1"/>
  <c r="BY31" i="1" s="1"/>
  <c r="BV31" i="1"/>
  <c r="BT31" i="1"/>
  <c r="BS31" i="1"/>
  <c r="CA30" i="1"/>
  <c r="BX30" i="1"/>
  <c r="BV30" i="1"/>
  <c r="BT30" i="1"/>
  <c r="BS30" i="1"/>
  <c r="CA29" i="1"/>
  <c r="BX29" i="1"/>
  <c r="BY29" i="1" s="1"/>
  <c r="BV29" i="1"/>
  <c r="BT29" i="1"/>
  <c r="BS29" i="1"/>
  <c r="CA28" i="1"/>
  <c r="BX28" i="1"/>
  <c r="BV28" i="1"/>
  <c r="BT28" i="1"/>
  <c r="BS28" i="1"/>
  <c r="CA27" i="1"/>
  <c r="BX27" i="1"/>
  <c r="BY27" i="1" s="1"/>
  <c r="BV27" i="1"/>
  <c r="BW27" i="1" s="1"/>
  <c r="BT27" i="1"/>
  <c r="BS27" i="1"/>
  <c r="CA26" i="1"/>
  <c r="BX26" i="1"/>
  <c r="BY26" i="1" s="1"/>
  <c r="BV26" i="1"/>
  <c r="BT26" i="1"/>
  <c r="BS26" i="1"/>
  <c r="CA25" i="1"/>
  <c r="BX25" i="1"/>
  <c r="BY25" i="1" s="1"/>
  <c r="BV25" i="1"/>
  <c r="BT25" i="1"/>
  <c r="BS25" i="1"/>
  <c r="CA24" i="1"/>
  <c r="BX24" i="1"/>
  <c r="BV24" i="1"/>
  <c r="BT24" i="1"/>
  <c r="BU24" i="1" s="1"/>
  <c r="BS24" i="1"/>
  <c r="CA23" i="1"/>
  <c r="BX23" i="1"/>
  <c r="BY23" i="1" s="1"/>
  <c r="BV23" i="1"/>
  <c r="BT23" i="1"/>
  <c r="BS23" i="1"/>
  <c r="BU23" i="1" s="1"/>
  <c r="CA22" i="1"/>
  <c r="BX22" i="1"/>
  <c r="BY22" i="1" s="1"/>
  <c r="BV22" i="1"/>
  <c r="BT22" i="1"/>
  <c r="BS22" i="1"/>
  <c r="CA21" i="1"/>
  <c r="BX21" i="1"/>
  <c r="BY21" i="1" s="1"/>
  <c r="BV21" i="1"/>
  <c r="BT21" i="1"/>
  <c r="BS21" i="1"/>
  <c r="CA20" i="1"/>
  <c r="BX20" i="1"/>
  <c r="BV20" i="1"/>
  <c r="BT20" i="1"/>
  <c r="BS20" i="1"/>
  <c r="CA19" i="1"/>
  <c r="BX19" i="1"/>
  <c r="BY19" i="1" s="1"/>
  <c r="BV19" i="1"/>
  <c r="BT19" i="1"/>
  <c r="BS19" i="1"/>
  <c r="CA18" i="1"/>
  <c r="BX18" i="1"/>
  <c r="BY18" i="1" s="1"/>
  <c r="BV18" i="1"/>
  <c r="BW18" i="1" s="1"/>
  <c r="BT18" i="1"/>
  <c r="BS18" i="1"/>
  <c r="CA17" i="1"/>
  <c r="BX17" i="1"/>
  <c r="BY17" i="1" s="1"/>
  <c r="BV17" i="1"/>
  <c r="BT17" i="1"/>
  <c r="BS17" i="1"/>
  <c r="CA16" i="1"/>
  <c r="BX16" i="1"/>
  <c r="BV16" i="1"/>
  <c r="BT16" i="1"/>
  <c r="BS16" i="1"/>
  <c r="BW16" i="1" s="1"/>
  <c r="CA15" i="1"/>
  <c r="BX15" i="1"/>
  <c r="BV15" i="1"/>
  <c r="BT15" i="1"/>
  <c r="BS15" i="1"/>
  <c r="CA14" i="1"/>
  <c r="BX14" i="1"/>
  <c r="BV14" i="1"/>
  <c r="BW14" i="1" s="1"/>
  <c r="BT14" i="1"/>
  <c r="BS14" i="1"/>
  <c r="CA13" i="1"/>
  <c r="BX13" i="1"/>
  <c r="BY13" i="1" s="1"/>
  <c r="BV13" i="1"/>
  <c r="BT13" i="1"/>
  <c r="BS13" i="1"/>
  <c r="CA12" i="1"/>
  <c r="BX12" i="1"/>
  <c r="BV12" i="1"/>
  <c r="BT12" i="1"/>
  <c r="BS12" i="1"/>
  <c r="BW12" i="1" s="1"/>
  <c r="CA11" i="1"/>
  <c r="BX11" i="1"/>
  <c r="BV11" i="1"/>
  <c r="BT11" i="1"/>
  <c r="BS11" i="1"/>
  <c r="CA10" i="1"/>
  <c r="BX10" i="1"/>
  <c r="BY10" i="1" s="1"/>
  <c r="BV10" i="1"/>
  <c r="BT10" i="1"/>
  <c r="BS10" i="1"/>
  <c r="BW424" i="1" l="1"/>
  <c r="BU334" i="1"/>
  <c r="BU316" i="1"/>
  <c r="BU280" i="1"/>
  <c r="BU113" i="1"/>
  <c r="BU145" i="1"/>
  <c r="BZ184" i="1"/>
  <c r="BU186" i="1"/>
  <c r="BU189" i="1"/>
  <c r="BZ267" i="1"/>
  <c r="BU303" i="1"/>
  <c r="BU312" i="1"/>
  <c r="BU332" i="1"/>
  <c r="BU356" i="1"/>
  <c r="BU399" i="1"/>
  <c r="BW66" i="1"/>
  <c r="BW68" i="1"/>
  <c r="BW70" i="1"/>
  <c r="BY144" i="1"/>
  <c r="BW149" i="1"/>
  <c r="BZ171" i="1"/>
  <c r="BW173" i="1"/>
  <c r="BW174" i="1"/>
  <c r="BW176" i="1"/>
  <c r="BY188" i="1"/>
  <c r="BU230" i="1"/>
  <c r="BW234" i="1"/>
  <c r="BW236" i="1"/>
  <c r="BU237" i="1"/>
  <c r="BW256" i="1"/>
  <c r="BW257" i="1"/>
  <c r="BU261" i="1"/>
  <c r="BW288" i="1"/>
  <c r="BW290" i="1"/>
  <c r="BZ311" i="1"/>
  <c r="BZ327" i="1"/>
  <c r="BU340" i="1"/>
  <c r="BW377" i="1"/>
  <c r="BW379" i="1"/>
  <c r="BW381" i="1"/>
  <c r="BW383" i="1"/>
  <c r="BZ390" i="1"/>
  <c r="BW406" i="1"/>
  <c r="BW422" i="1"/>
  <c r="BW438" i="1"/>
  <c r="BZ444" i="1"/>
  <c r="BZ446" i="1"/>
  <c r="BZ35" i="1"/>
  <c r="BW56" i="1"/>
  <c r="BU59" i="1"/>
  <c r="BW80" i="1"/>
  <c r="BW82" i="1"/>
  <c r="BW84" i="1"/>
  <c r="BW86" i="1"/>
  <c r="BU152" i="1"/>
  <c r="BU156" i="1"/>
  <c r="BU185" i="1"/>
  <c r="BZ192" i="1"/>
  <c r="BU205" i="1"/>
  <c r="BW218" i="1"/>
  <c r="BU234" i="1"/>
  <c r="BU245" i="1"/>
  <c r="BZ250" i="1"/>
  <c r="BZ254" i="1"/>
  <c r="BW255" i="1"/>
  <c r="BW260" i="1"/>
  <c r="BW261" i="1"/>
  <c r="BU263" i="1"/>
  <c r="BU266" i="1"/>
  <c r="BY266" i="1"/>
  <c r="BW273" i="1"/>
  <c r="BU282" i="1"/>
  <c r="BW287" i="1"/>
  <c r="BZ299" i="1"/>
  <c r="BW302" i="1"/>
  <c r="BU315" i="1"/>
  <c r="BZ315" i="1"/>
  <c r="BU320" i="1"/>
  <c r="BU331" i="1"/>
  <c r="BU342" i="1"/>
  <c r="BZ343" i="1"/>
  <c r="BU348" i="1"/>
  <c r="BZ353" i="1"/>
  <c r="BU355" i="1"/>
  <c r="BU375" i="1"/>
  <c r="BW387" i="1"/>
  <c r="BU391" i="1"/>
  <c r="BU394" i="1"/>
  <c r="BZ398" i="1"/>
  <c r="BZ402" i="1"/>
  <c r="BW415" i="1"/>
  <c r="BW416" i="1"/>
  <c r="BW431" i="1"/>
  <c r="BW432" i="1"/>
  <c r="BW451" i="1"/>
  <c r="BZ459" i="1"/>
  <c r="BW244" i="1"/>
  <c r="BU226" i="1"/>
  <c r="BZ217" i="1"/>
  <c r="BW217" i="1"/>
  <c r="BU181" i="1"/>
  <c r="BW181" i="1"/>
  <c r="BU172" i="1"/>
  <c r="BZ172" i="1"/>
  <c r="BZ70" i="1"/>
  <c r="BW115" i="1"/>
  <c r="BZ71" i="1"/>
  <c r="BZ149" i="1"/>
  <c r="BY149" i="1"/>
  <c r="BY191" i="1"/>
  <c r="BZ191" i="1"/>
  <c r="BY193" i="1"/>
  <c r="BZ193" i="1"/>
  <c r="BY263" i="1"/>
  <c r="BZ263" i="1"/>
  <c r="BY185" i="1"/>
  <c r="BZ185" i="1"/>
  <c r="BZ275" i="1"/>
  <c r="BY278" i="1"/>
  <c r="BZ278" i="1"/>
  <c r="BZ47" i="1"/>
  <c r="BU52" i="1"/>
  <c r="BY87" i="1"/>
  <c r="BW154" i="1"/>
  <c r="BW156" i="1"/>
  <c r="BW177" i="1"/>
  <c r="BW180" i="1"/>
  <c r="BY189" i="1"/>
  <c r="BZ189" i="1"/>
  <c r="BW196" i="1"/>
  <c r="BW212" i="1"/>
  <c r="BW232" i="1"/>
  <c r="BW248" i="1"/>
  <c r="BW249" i="1"/>
  <c r="BW297" i="1"/>
  <c r="BY303" i="1"/>
  <c r="BZ303" i="1"/>
  <c r="BZ59" i="1"/>
  <c r="BZ30" i="1"/>
  <c r="BW39" i="1"/>
  <c r="BW43" i="1"/>
  <c r="BY58" i="1"/>
  <c r="BZ58" i="1"/>
  <c r="BU63" i="1"/>
  <c r="BZ67" i="1"/>
  <c r="BW71" i="1"/>
  <c r="BU75" i="1"/>
  <c r="BY112" i="1"/>
  <c r="BZ112" i="1"/>
  <c r="BW121" i="1"/>
  <c r="BW137" i="1"/>
  <c r="BW140" i="1"/>
  <c r="BZ148" i="1"/>
  <c r="BY148" i="1"/>
  <c r="BW162" i="1"/>
  <c r="BW166" i="1"/>
  <c r="BW168" i="1"/>
  <c r="BU184" i="1"/>
  <c r="BW188" i="1"/>
  <c r="BW207" i="1"/>
  <c r="BU267" i="1"/>
  <c r="BY287" i="1"/>
  <c r="BZ287" i="1"/>
  <c r="BZ10" i="1"/>
  <c r="BU12" i="1"/>
  <c r="BU13" i="1"/>
  <c r="BZ14" i="1"/>
  <c r="BU17" i="1"/>
  <c r="BW19" i="1"/>
  <c r="BU38" i="1"/>
  <c r="BZ46" i="1"/>
  <c r="BU71" i="1"/>
  <c r="BZ86" i="1"/>
  <c r="BZ107" i="1"/>
  <c r="BW112" i="1"/>
  <c r="BU116" i="1"/>
  <c r="BW128" i="1"/>
  <c r="BU130" i="1"/>
  <c r="BU133" i="1"/>
  <c r="BU136" i="1"/>
  <c r="BZ140" i="1"/>
  <c r="BU144" i="1"/>
  <c r="BW145" i="1"/>
  <c r="BU146" i="1"/>
  <c r="BW148" i="1"/>
  <c r="BU149" i="1"/>
  <c r="BZ151" i="1"/>
  <c r="BZ156" i="1"/>
  <c r="BU157" i="1"/>
  <c r="BW158" i="1"/>
  <c r="BW159" i="1"/>
  <c r="BU161" i="1"/>
  <c r="BW163" i="1"/>
  <c r="BU165" i="1"/>
  <c r="BW167" i="1"/>
  <c r="BZ169" i="1"/>
  <c r="BZ173" i="1"/>
  <c r="BU174" i="1"/>
  <c r="BZ176" i="1"/>
  <c r="BW179" i="1"/>
  <c r="BZ181" i="1"/>
  <c r="BW186" i="1"/>
  <c r="BU188" i="1"/>
  <c r="BW189" i="1"/>
  <c r="BU201" i="1"/>
  <c r="BU202" i="1"/>
  <c r="BW203" i="1"/>
  <c r="BW208" i="1"/>
  <c r="BW213" i="1"/>
  <c r="BU222" i="1"/>
  <c r="BU231" i="1"/>
  <c r="BW235" i="1"/>
  <c r="BZ238" i="1"/>
  <c r="BU249" i="1"/>
  <c r="BU253" i="1"/>
  <c r="BW284" i="1"/>
  <c r="BU287" i="1"/>
  <c r="BU288" i="1"/>
  <c r="BZ295" i="1"/>
  <c r="BY295" i="1"/>
  <c r="BU104" i="1"/>
  <c r="BU112" i="1"/>
  <c r="BU114" i="1"/>
  <c r="BU117" i="1"/>
  <c r="BU137" i="1"/>
  <c r="BU148" i="1"/>
  <c r="BU153" i="1"/>
  <c r="BZ154" i="1"/>
  <c r="BZ159" i="1"/>
  <c r="BZ163" i="1"/>
  <c r="BZ168" i="1"/>
  <c r="BZ174" i="1"/>
  <c r="BZ177" i="1"/>
  <c r="BZ180" i="1"/>
  <c r="BW194" i="1"/>
  <c r="BU196" i="1"/>
  <c r="BU209" i="1"/>
  <c r="BU229" i="1"/>
  <c r="BU262" i="1"/>
  <c r="BU271" i="1"/>
  <c r="BU276" i="1"/>
  <c r="BZ294" i="1"/>
  <c r="BU300" i="1"/>
  <c r="BU301" i="1"/>
  <c r="BU311" i="1"/>
  <c r="BU313" i="1"/>
  <c r="BU319" i="1"/>
  <c r="BZ325" i="1"/>
  <c r="BZ329" i="1"/>
  <c r="BU333" i="1"/>
  <c r="BZ339" i="1"/>
  <c r="BU341" i="1"/>
  <c r="BW347" i="1"/>
  <c r="BY351" i="1"/>
  <c r="BZ355" i="1"/>
  <c r="BU357" i="1"/>
  <c r="BW363" i="1"/>
  <c r="BU367" i="1"/>
  <c r="BY367" i="1"/>
  <c r="BZ371" i="1"/>
  <c r="BZ376" i="1"/>
  <c r="BZ380" i="1"/>
  <c r="BZ381" i="1"/>
  <c r="BU386" i="1"/>
  <c r="BU390" i="1"/>
  <c r="BZ394" i="1"/>
  <c r="BU400" i="1"/>
  <c r="BZ416" i="1"/>
  <c r="BZ424" i="1"/>
  <c r="BZ432" i="1"/>
  <c r="BZ440" i="1"/>
  <c r="BU449" i="1"/>
  <c r="BZ452" i="1"/>
  <c r="BZ454" i="1"/>
  <c r="BU457" i="1"/>
  <c r="BW311" i="1"/>
  <c r="BW323" i="1"/>
  <c r="BU328" i="1"/>
  <c r="BW386" i="1"/>
  <c r="BW404" i="1"/>
  <c r="BW411" i="1"/>
  <c r="BW412" i="1"/>
  <c r="BW419" i="1"/>
  <c r="BW420" i="1"/>
  <c r="BW427" i="1"/>
  <c r="BW428" i="1"/>
  <c r="BW435" i="1"/>
  <c r="BW436" i="1"/>
  <c r="BW443" i="1"/>
  <c r="BW448" i="1"/>
  <c r="BU451" i="1"/>
  <c r="BZ233" i="1"/>
  <c r="BW237" i="1"/>
  <c r="BU241" i="1"/>
  <c r="BZ246" i="1"/>
  <c r="BW247" i="1"/>
  <c r="BW252" i="1"/>
  <c r="BW253" i="1"/>
  <c r="BU257" i="1"/>
  <c r="BZ262" i="1"/>
  <c r="BU265" i="1"/>
  <c r="BW266" i="1"/>
  <c r="BW267" i="1"/>
  <c r="BU274" i="1"/>
  <c r="BW282" i="1"/>
  <c r="BU290" i="1"/>
  <c r="BU295" i="1"/>
  <c r="BW299" i="1"/>
  <c r="BU304" i="1"/>
  <c r="BW306" i="1"/>
  <c r="BU318" i="1"/>
  <c r="BW320" i="1"/>
  <c r="BU326" i="1"/>
  <c r="BU330" i="1"/>
  <c r="BW339" i="1"/>
  <c r="BY343" i="1"/>
  <c r="BZ347" i="1"/>
  <c r="BU349" i="1"/>
  <c r="BW352" i="1"/>
  <c r="BW355" i="1"/>
  <c r="BY359" i="1"/>
  <c r="BZ363" i="1"/>
  <c r="BU365" i="1"/>
  <c r="BW368" i="1"/>
  <c r="BW371" i="1"/>
  <c r="BZ373" i="1"/>
  <c r="BU378" i="1"/>
  <c r="BU382" i="1"/>
  <c r="BW389" i="1"/>
  <c r="BU398" i="1"/>
  <c r="BW405" i="1"/>
  <c r="BW409" i="1"/>
  <c r="BW410" i="1"/>
  <c r="BZ412" i="1"/>
  <c r="BW418" i="1"/>
  <c r="BZ420" i="1"/>
  <c r="BW426" i="1"/>
  <c r="BZ428" i="1"/>
  <c r="BW434" i="1"/>
  <c r="BZ436" i="1"/>
  <c r="BU441" i="1"/>
  <c r="BW442" i="1"/>
  <c r="BW447" i="1"/>
  <c r="BZ448" i="1"/>
  <c r="BZ450" i="1"/>
  <c r="BU453" i="1"/>
  <c r="BZ456" i="1"/>
  <c r="BU15" i="1"/>
  <c r="BU19" i="1"/>
  <c r="BZ19" i="1"/>
  <c r="BW23" i="1"/>
  <c r="BW26" i="1"/>
  <c r="BZ31" i="1"/>
  <c r="BW40" i="1"/>
  <c r="BW42" i="1"/>
  <c r="BZ50" i="1"/>
  <c r="BU78" i="1"/>
  <c r="BZ79" i="1"/>
  <c r="BZ83" i="1"/>
  <c r="BW87" i="1"/>
  <c r="BZ88" i="1"/>
  <c r="BU91" i="1"/>
  <c r="BU121" i="1"/>
  <c r="BW123" i="1"/>
  <c r="BU132" i="1"/>
  <c r="BZ23" i="1"/>
  <c r="BU31" i="1"/>
  <c r="BU41" i="1"/>
  <c r="BU92" i="1"/>
  <c r="BU96" i="1"/>
  <c r="BU100" i="1"/>
  <c r="BU129" i="1"/>
  <c r="BZ11" i="1"/>
  <c r="BZ22" i="1"/>
  <c r="BZ24" i="1"/>
  <c r="BU27" i="1"/>
  <c r="BZ27" i="1"/>
  <c r="BY30" i="1"/>
  <c r="BW31" i="1"/>
  <c r="BU35" i="1"/>
  <c r="BZ40" i="1"/>
  <c r="BU43" i="1"/>
  <c r="BU51" i="1"/>
  <c r="BY51" i="1"/>
  <c r="BU87" i="1"/>
  <c r="BW92" i="1"/>
  <c r="BU94" i="1"/>
  <c r="BZ95" i="1"/>
  <c r="BU120" i="1"/>
  <c r="BZ128" i="1"/>
  <c r="BW10" i="1"/>
  <c r="BU10" i="1"/>
  <c r="BZ75" i="1"/>
  <c r="BW89" i="1"/>
  <c r="BW98" i="1"/>
  <c r="BZ152" i="1"/>
  <c r="BU154" i="1"/>
  <c r="BZ157" i="1"/>
  <c r="BZ161" i="1"/>
  <c r="BZ164" i="1"/>
  <c r="BU166" i="1"/>
  <c r="BW171" i="1"/>
  <c r="BW210" i="1"/>
  <c r="BU210" i="1"/>
  <c r="BW211" i="1"/>
  <c r="BY213" i="1"/>
  <c r="BZ213" i="1"/>
  <c r="BU218" i="1"/>
  <c r="BW231" i="1"/>
  <c r="BW233" i="1"/>
  <c r="BZ234" i="1"/>
  <c r="BZ271" i="1"/>
  <c r="BU272" i="1"/>
  <c r="BW274" i="1"/>
  <c r="BW283" i="1"/>
  <c r="BZ288" i="1"/>
  <c r="BW289" i="1"/>
  <c r="BZ300" i="1"/>
  <c r="BY300" i="1"/>
  <c r="BW307" i="1"/>
  <c r="BW308" i="1"/>
  <c r="BU308" i="1"/>
  <c r="BZ328" i="1"/>
  <c r="BY328" i="1"/>
  <c r="BZ153" i="1"/>
  <c r="BZ160" i="1"/>
  <c r="BU162" i="1"/>
  <c r="BZ165" i="1"/>
  <c r="BW183" i="1"/>
  <c r="BZ186" i="1"/>
  <c r="BW190" i="1"/>
  <c r="BW191" i="1"/>
  <c r="BZ194" i="1"/>
  <c r="BU36" i="1"/>
  <c r="BU37" i="1"/>
  <c r="BZ38" i="1"/>
  <c r="BU48" i="1"/>
  <c r="BU60" i="1"/>
  <c r="BZ62" i="1"/>
  <c r="BU67" i="1"/>
  <c r="BU74" i="1"/>
  <c r="BU79" i="1"/>
  <c r="BU83" i="1"/>
  <c r="BZ84" i="1"/>
  <c r="BZ90" i="1"/>
  <c r="BZ104" i="1"/>
  <c r="BY107" i="1"/>
  <c r="BU109" i="1"/>
  <c r="BW120" i="1"/>
  <c r="BU124" i="1"/>
  <c r="BY124" i="1"/>
  <c r="BW129" i="1"/>
  <c r="BU131" i="1"/>
  <c r="BZ132" i="1"/>
  <c r="BZ136" i="1"/>
  <c r="BZ141" i="1"/>
  <c r="BU143" i="1"/>
  <c r="BZ143" i="1"/>
  <c r="BW150" i="1"/>
  <c r="BZ150" i="1"/>
  <c r="BW152" i="1"/>
  <c r="BW153" i="1"/>
  <c r="BZ155" i="1"/>
  <c r="BW157" i="1"/>
  <c r="BZ158" i="1"/>
  <c r="BW160" i="1"/>
  <c r="BW161" i="1"/>
  <c r="BW164" i="1"/>
  <c r="BW165" i="1"/>
  <c r="BZ167" i="1"/>
  <c r="BU173" i="1"/>
  <c r="BZ175" i="1"/>
  <c r="BZ179" i="1"/>
  <c r="BY186" i="1"/>
  <c r="BW187" i="1"/>
  <c r="BU190" i="1"/>
  <c r="BY194" i="1"/>
  <c r="BW195" i="1"/>
  <c r="BU197" i="1"/>
  <c r="BU198" i="1"/>
  <c r="BY198" i="1"/>
  <c r="BW199" i="1"/>
  <c r="BZ200" i="1"/>
  <c r="BU200" i="1"/>
  <c r="BW201" i="1"/>
  <c r="BY203" i="1"/>
  <c r="BZ203" i="1"/>
  <c r="BZ206" i="1"/>
  <c r="BZ214" i="1"/>
  <c r="BU217" i="1"/>
  <c r="BW227" i="1"/>
  <c r="BZ229" i="1"/>
  <c r="BY234" i="1"/>
  <c r="BY237" i="1"/>
  <c r="BZ237" i="1"/>
  <c r="BW242" i="1"/>
  <c r="BU242" i="1"/>
  <c r="BY242" i="1"/>
  <c r="BW243" i="1"/>
  <c r="BY245" i="1"/>
  <c r="BZ245" i="1"/>
  <c r="BU247" i="1"/>
  <c r="BW250" i="1"/>
  <c r="BU250" i="1"/>
  <c r="BY250" i="1"/>
  <c r="BW251" i="1"/>
  <c r="BY253" i="1"/>
  <c r="BZ253" i="1"/>
  <c r="BU255" i="1"/>
  <c r="BW258" i="1"/>
  <c r="BU258" i="1"/>
  <c r="BY258" i="1"/>
  <c r="BW259" i="1"/>
  <c r="BW268" i="1"/>
  <c r="BW276" i="1"/>
  <c r="BW279" i="1"/>
  <c r="BW280" i="1"/>
  <c r="BZ280" i="1"/>
  <c r="BW281" i="1"/>
  <c r="BZ283" i="1"/>
  <c r="BU284" i="1"/>
  <c r="BW286" i="1"/>
  <c r="BW291" i="1"/>
  <c r="BW292" i="1"/>
  <c r="BY292" i="1"/>
  <c r="BU296" i="1"/>
  <c r="BW298" i="1"/>
  <c r="BZ304" i="1"/>
  <c r="BZ307" i="1"/>
  <c r="BZ317" i="1"/>
  <c r="BZ320" i="1"/>
  <c r="BU322" i="1"/>
  <c r="BW324" i="1"/>
  <c r="BY331" i="1"/>
  <c r="BZ331" i="1"/>
  <c r="BZ162" i="1"/>
  <c r="BZ91" i="1"/>
  <c r="BZ166" i="1"/>
  <c r="BW206" i="1"/>
  <c r="BU206" i="1"/>
  <c r="BY209" i="1"/>
  <c r="BZ209" i="1"/>
  <c r="BW214" i="1"/>
  <c r="BU214" i="1"/>
  <c r="BZ218" i="1"/>
  <c r="BY218" i="1"/>
  <c r="BZ272" i="1"/>
  <c r="BZ335" i="1"/>
  <c r="BY335" i="1"/>
  <c r="BU11" i="1"/>
  <c r="BY11" i="1"/>
  <c r="BU14" i="1"/>
  <c r="BZ15" i="1"/>
  <c r="BZ18" i="1"/>
  <c r="BZ20" i="1"/>
  <c r="BZ26" i="1"/>
  <c r="BZ28" i="1"/>
  <c r="BU34" i="1"/>
  <c r="BZ42" i="1"/>
  <c r="BW44" i="1"/>
  <c r="BW46" i="1"/>
  <c r="BW47" i="1"/>
  <c r="BZ48" i="1"/>
  <c r="BU54" i="1"/>
  <c r="BZ63" i="1"/>
  <c r="BU64" i="1"/>
  <c r="BU65" i="1"/>
  <c r="BZ66" i="1"/>
  <c r="BU76" i="1"/>
  <c r="BU77" i="1"/>
  <c r="BZ78" i="1"/>
  <c r="BU81" i="1"/>
  <c r="BZ82" i="1"/>
  <c r="BW83" i="1"/>
  <c r="BZ89" i="1"/>
  <c r="BW90" i="1"/>
  <c r="BZ92" i="1"/>
  <c r="BU95" i="1"/>
  <c r="BZ96" i="1"/>
  <c r="BU99" i="1"/>
  <c r="BZ100" i="1"/>
  <c r="BU101" i="1"/>
  <c r="BW105" i="1"/>
  <c r="BW107" i="1"/>
  <c r="BU108" i="1"/>
  <c r="BY108" i="1"/>
  <c r="BW113" i="1"/>
  <c r="BU115" i="1"/>
  <c r="BZ116" i="1"/>
  <c r="BZ120" i="1"/>
  <c r="BU122" i="1"/>
  <c r="BU125" i="1"/>
  <c r="BW131" i="1"/>
  <c r="BW136" i="1"/>
  <c r="BU139" i="1"/>
  <c r="BZ139" i="1"/>
  <c r="BW143" i="1"/>
  <c r="BZ145" i="1"/>
  <c r="BU147" i="1"/>
  <c r="BZ147" i="1"/>
  <c r="BU150" i="1"/>
  <c r="BY154" i="1"/>
  <c r="BU158" i="1"/>
  <c r="BY166" i="1"/>
  <c r="BW170" i="1"/>
  <c r="BZ170" i="1"/>
  <c r="BW172" i="1"/>
  <c r="BY174" i="1"/>
  <c r="BW178" i="1"/>
  <c r="BZ178" i="1"/>
  <c r="BW182" i="1"/>
  <c r="BZ182" i="1"/>
  <c r="BW184" i="1"/>
  <c r="BW185" i="1"/>
  <c r="BZ187" i="1"/>
  <c r="BZ190" i="1"/>
  <c r="BW192" i="1"/>
  <c r="BW193" i="1"/>
  <c r="BZ195" i="1"/>
  <c r="BZ199" i="1"/>
  <c r="BZ202" i="1"/>
  <c r="BZ204" i="1"/>
  <c r="BU204" i="1"/>
  <c r="BZ210" i="1"/>
  <c r="BZ221" i="1"/>
  <c r="BU225" i="1"/>
  <c r="BW238" i="1"/>
  <c r="BU238" i="1"/>
  <c r="BY238" i="1"/>
  <c r="BY241" i="1"/>
  <c r="BZ241" i="1"/>
  <c r="BW246" i="1"/>
  <c r="BU246" i="1"/>
  <c r="BY246" i="1"/>
  <c r="BY249" i="1"/>
  <c r="BZ249" i="1"/>
  <c r="BU251" i="1"/>
  <c r="BW254" i="1"/>
  <c r="BU254" i="1"/>
  <c r="BY254" i="1"/>
  <c r="BY257" i="1"/>
  <c r="BZ257" i="1"/>
  <c r="BU259" i="1"/>
  <c r="BU269" i="1"/>
  <c r="BZ274" i="1"/>
  <c r="BZ279" i="1"/>
  <c r="BZ284" i="1"/>
  <c r="BU286" i="1"/>
  <c r="BZ291" i="1"/>
  <c r="BU293" i="1"/>
  <c r="BZ296" i="1"/>
  <c r="BU298" i="1"/>
  <c r="BY323" i="1"/>
  <c r="BZ323" i="1"/>
  <c r="BZ336" i="1"/>
  <c r="BY336" i="1"/>
  <c r="BW219" i="1"/>
  <c r="BW221" i="1"/>
  <c r="BW222" i="1"/>
  <c r="BZ222" i="1"/>
  <c r="BW224" i="1"/>
  <c r="BW225" i="1"/>
  <c r="BW226" i="1"/>
  <c r="BZ226" i="1"/>
  <c r="BW228" i="1"/>
  <c r="BW229" i="1"/>
  <c r="BW230" i="1"/>
  <c r="BZ230" i="1"/>
  <c r="BU233" i="1"/>
  <c r="BU235" i="1"/>
  <c r="BW262" i="1"/>
  <c r="BW263" i="1"/>
  <c r="BW264" i="1"/>
  <c r="BW269" i="1"/>
  <c r="BW271" i="1"/>
  <c r="BW275" i="1"/>
  <c r="BZ276" i="1"/>
  <c r="BU278" i="1"/>
  <c r="BU285" i="1"/>
  <c r="BU292" i="1"/>
  <c r="BW294" i="1"/>
  <c r="BW295" i="1"/>
  <c r="BW300" i="1"/>
  <c r="BW303" i="1"/>
  <c r="BU305" i="1"/>
  <c r="BZ308" i="1"/>
  <c r="BW315" i="1"/>
  <c r="BW316" i="1"/>
  <c r="BZ316" i="1"/>
  <c r="BY316" i="1"/>
  <c r="BU324" i="1"/>
  <c r="BU325" i="1"/>
  <c r="BW331" i="1"/>
  <c r="BW332" i="1"/>
  <c r="BU335" i="1"/>
  <c r="BU351" i="1"/>
  <c r="BZ324" i="1"/>
  <c r="BY324" i="1"/>
  <c r="BW336" i="1"/>
  <c r="BU336" i="1"/>
  <c r="BU343" i="1"/>
  <c r="BU359" i="1"/>
  <c r="BZ344" i="1"/>
  <c r="BU346" i="1"/>
  <c r="BZ349" i="1"/>
  <c r="BZ352" i="1"/>
  <c r="BU354" i="1"/>
  <c r="BZ357" i="1"/>
  <c r="BZ360" i="1"/>
  <c r="BU362" i="1"/>
  <c r="BZ365" i="1"/>
  <c r="BZ368" i="1"/>
  <c r="BU370" i="1"/>
  <c r="BU374" i="1"/>
  <c r="BW378" i="1"/>
  <c r="BW382" i="1"/>
  <c r="BU388" i="1"/>
  <c r="BZ407" i="1"/>
  <c r="BZ411" i="1"/>
  <c r="BU413" i="1"/>
  <c r="BZ415" i="1"/>
  <c r="BU417" i="1"/>
  <c r="BZ419" i="1"/>
  <c r="BU421" i="1"/>
  <c r="BZ423" i="1"/>
  <c r="BU425" i="1"/>
  <c r="BZ427" i="1"/>
  <c r="BU429" i="1"/>
  <c r="BZ431" i="1"/>
  <c r="BU433" i="1"/>
  <c r="BZ435" i="1"/>
  <c r="BU437" i="1"/>
  <c r="BZ439" i="1"/>
  <c r="BZ443" i="1"/>
  <c r="BZ447" i="1"/>
  <c r="BW450" i="1"/>
  <c r="BZ451" i="1"/>
  <c r="BW454" i="1"/>
  <c r="BZ455" i="1"/>
  <c r="BW458" i="1"/>
  <c r="BZ379" i="1"/>
  <c r="BZ383" i="1"/>
  <c r="BZ387" i="1"/>
  <c r="BY443" i="1"/>
  <c r="BY447" i="1"/>
  <c r="BY451" i="1"/>
  <c r="BW452" i="1"/>
  <c r="BY455" i="1"/>
  <c r="BW456" i="1"/>
  <c r="BZ458" i="1"/>
  <c r="BZ332" i="1"/>
  <c r="BW340" i="1"/>
  <c r="BZ340" i="1"/>
  <c r="BU344" i="1"/>
  <c r="BW348" i="1"/>
  <c r="BZ348" i="1"/>
  <c r="BU352" i="1"/>
  <c r="BW356" i="1"/>
  <c r="BZ356" i="1"/>
  <c r="BU360" i="1"/>
  <c r="BW364" i="1"/>
  <c r="BZ364" i="1"/>
  <c r="BU368" i="1"/>
  <c r="BW370" i="1"/>
  <c r="BW372" i="1"/>
  <c r="BW374" i="1"/>
  <c r="BZ375" i="1"/>
  <c r="BY378" i="1"/>
  <c r="BY379" i="1"/>
  <c r="BW380" i="1"/>
  <c r="BY381" i="1"/>
  <c r="BY382" i="1"/>
  <c r="BY383" i="1"/>
  <c r="BW384" i="1"/>
  <c r="BY387" i="1"/>
  <c r="BW388" i="1"/>
  <c r="BW390" i="1"/>
  <c r="BW391" i="1"/>
  <c r="BZ391" i="1"/>
  <c r="BW393" i="1"/>
  <c r="BW394" i="1"/>
  <c r="BW395" i="1"/>
  <c r="BZ395" i="1"/>
  <c r="BW398" i="1"/>
  <c r="BW399" i="1"/>
  <c r="BZ399" i="1"/>
  <c r="BU402" i="1"/>
  <c r="BZ406" i="1"/>
  <c r="BU407" i="1"/>
  <c r="BZ410" i="1"/>
  <c r="BU411" i="1"/>
  <c r="BZ414" i="1"/>
  <c r="BU415" i="1"/>
  <c r="BZ418" i="1"/>
  <c r="BU419" i="1"/>
  <c r="BZ422" i="1"/>
  <c r="BU423" i="1"/>
  <c r="BZ426" i="1"/>
  <c r="BU427" i="1"/>
  <c r="BZ430" i="1"/>
  <c r="BU431" i="1"/>
  <c r="BZ434" i="1"/>
  <c r="BU435" i="1"/>
  <c r="BZ438" i="1"/>
  <c r="BU439" i="1"/>
  <c r="BZ442" i="1"/>
  <c r="BU443" i="1"/>
  <c r="BU447" i="1"/>
  <c r="BW312" i="1"/>
  <c r="BZ312" i="1"/>
  <c r="BW319" i="1"/>
  <c r="BU321" i="1"/>
  <c r="BW327" i="1"/>
  <c r="BU329" i="1"/>
  <c r="BY332" i="1"/>
  <c r="BW335" i="1"/>
  <c r="BU337" i="1"/>
  <c r="BY340" i="1"/>
  <c r="BW343" i="1"/>
  <c r="BU345" i="1"/>
  <c r="BY348" i="1"/>
  <c r="BW351" i="1"/>
  <c r="BU353" i="1"/>
  <c r="BY356" i="1"/>
  <c r="BW359" i="1"/>
  <c r="BU361" i="1"/>
  <c r="BY364" i="1"/>
  <c r="BW367" i="1"/>
  <c r="BU369" i="1"/>
  <c r="BU372" i="1"/>
  <c r="BU373" i="1"/>
  <c r="BY375" i="1"/>
  <c r="BW376" i="1"/>
  <c r="BU377" i="1"/>
  <c r="BU379" i="1"/>
  <c r="BU383" i="1"/>
  <c r="BZ386" i="1"/>
  <c r="BU387" i="1"/>
  <c r="BY391" i="1"/>
  <c r="BW392" i="1"/>
  <c r="BY395" i="1"/>
  <c r="BW396" i="1"/>
  <c r="BY399" i="1"/>
  <c r="BW400" i="1"/>
  <c r="BW402" i="1"/>
  <c r="BW403" i="1"/>
  <c r="BZ403" i="1"/>
  <c r="BU406" i="1"/>
  <c r="BU410" i="1"/>
  <c r="BU412" i="1"/>
  <c r="BU414" i="1"/>
  <c r="BU416" i="1"/>
  <c r="BU418" i="1"/>
  <c r="BU420" i="1"/>
  <c r="BU422" i="1"/>
  <c r="BU424" i="1"/>
  <c r="BU426" i="1"/>
  <c r="BU428" i="1"/>
  <c r="BU430" i="1"/>
  <c r="BU432" i="1"/>
  <c r="BU434" i="1"/>
  <c r="BU436" i="1"/>
  <c r="BU438" i="1"/>
  <c r="BU440" i="1"/>
  <c r="BU442" i="1"/>
  <c r="BU444" i="1"/>
  <c r="BU446" i="1"/>
  <c r="BU448" i="1"/>
  <c r="BU450" i="1"/>
  <c r="BU452" i="1"/>
  <c r="BU454" i="1"/>
  <c r="BU458" i="1"/>
  <c r="BW15" i="1"/>
  <c r="BZ16" i="1"/>
  <c r="BU22" i="1"/>
  <c r="BU25" i="1"/>
  <c r="BU30" i="1"/>
  <c r="BU33" i="1"/>
  <c r="BW36" i="1"/>
  <c r="BW38" i="1"/>
  <c r="BU39" i="1"/>
  <c r="BZ44" i="1"/>
  <c r="BU50" i="1"/>
  <c r="BU53" i="1"/>
  <c r="BZ54" i="1"/>
  <c r="BU16" i="1"/>
  <c r="BW30" i="1"/>
  <c r="BZ34" i="1"/>
  <c r="BY38" i="1"/>
  <c r="BY14" i="1"/>
  <c r="BY15" i="1"/>
  <c r="BW20" i="1"/>
  <c r="BW22" i="1"/>
  <c r="BW28" i="1"/>
  <c r="BW11" i="1"/>
  <c r="BZ12" i="1"/>
  <c r="BU18" i="1"/>
  <c r="BU20" i="1"/>
  <c r="BU21" i="1"/>
  <c r="BW24" i="1"/>
  <c r="BZ39" i="1"/>
  <c r="BU40" i="1"/>
  <c r="BZ43" i="1"/>
  <c r="BU46" i="1"/>
  <c r="BZ56" i="1"/>
  <c r="BU58" i="1"/>
  <c r="BU61" i="1"/>
  <c r="BW67" i="1"/>
  <c r="BZ68" i="1"/>
  <c r="BZ97" i="1"/>
  <c r="BZ105" i="1"/>
  <c r="BZ74" i="1"/>
  <c r="BY78" i="1"/>
  <c r="BY79" i="1"/>
  <c r="BU80" i="1"/>
  <c r="BY89" i="1"/>
  <c r="BW93" i="1"/>
  <c r="BZ93" i="1"/>
  <c r="BY95" i="1"/>
  <c r="BY96" i="1"/>
  <c r="BY97" i="1"/>
  <c r="BY104" i="1"/>
  <c r="BW111" i="1"/>
  <c r="BZ113" i="1"/>
  <c r="BZ115" i="1"/>
  <c r="BW119" i="1"/>
  <c r="BZ121" i="1"/>
  <c r="BZ123" i="1"/>
  <c r="BW127" i="1"/>
  <c r="BZ129" i="1"/>
  <c r="BZ131" i="1"/>
  <c r="BW135" i="1"/>
  <c r="BZ137" i="1"/>
  <c r="BU26" i="1"/>
  <c r="BU28" i="1"/>
  <c r="BU29" i="1"/>
  <c r="BW32" i="1"/>
  <c r="BW34" i="1"/>
  <c r="BW35" i="1"/>
  <c r="BZ36" i="1"/>
  <c r="BU42" i="1"/>
  <c r="BU44" i="1"/>
  <c r="BU45" i="1"/>
  <c r="BW48" i="1"/>
  <c r="BW50" i="1"/>
  <c r="BW51" i="1"/>
  <c r="BZ52" i="1"/>
  <c r="BU56" i="1"/>
  <c r="BU57" i="1"/>
  <c r="BW58" i="1"/>
  <c r="BW59" i="1"/>
  <c r="BZ60" i="1"/>
  <c r="BU66" i="1"/>
  <c r="BY66" i="1"/>
  <c r="BY67" i="1"/>
  <c r="BU68" i="1"/>
  <c r="BU69" i="1"/>
  <c r="BW72" i="1"/>
  <c r="BW74" i="1"/>
  <c r="BW75" i="1"/>
  <c r="BZ76" i="1"/>
  <c r="BU82" i="1"/>
  <c r="BY82" i="1"/>
  <c r="BY83" i="1"/>
  <c r="BU84" i="1"/>
  <c r="BU85" i="1"/>
  <c r="BY88" i="1"/>
  <c r="BU89" i="1"/>
  <c r="BY91" i="1"/>
  <c r="BY92" i="1"/>
  <c r="BY93" i="1"/>
  <c r="BU97" i="1"/>
  <c r="BW100" i="1"/>
  <c r="BZ101" i="1"/>
  <c r="BU103" i="1"/>
  <c r="BU105" i="1"/>
  <c r="BW106" i="1"/>
  <c r="BW108" i="1"/>
  <c r="BW109" i="1"/>
  <c r="BU110" i="1"/>
  <c r="BY113" i="1"/>
  <c r="BW116" i="1"/>
  <c r="BW117" i="1"/>
  <c r="BU118" i="1"/>
  <c r="BY121" i="1"/>
  <c r="BW124" i="1"/>
  <c r="BW125" i="1"/>
  <c r="BU126" i="1"/>
  <c r="BY129" i="1"/>
  <c r="BW132" i="1"/>
  <c r="BW133" i="1"/>
  <c r="BU134" i="1"/>
  <c r="BU49" i="1"/>
  <c r="BW52" i="1"/>
  <c r="BW54" i="1"/>
  <c r="BW60" i="1"/>
  <c r="BW62" i="1"/>
  <c r="BW63" i="1"/>
  <c r="BU70" i="1"/>
  <c r="BW76" i="1"/>
  <c r="BW78" i="1"/>
  <c r="BW79" i="1"/>
  <c r="BZ80" i="1"/>
  <c r="BU86" i="1"/>
  <c r="BU93" i="1"/>
  <c r="BW96" i="1"/>
  <c r="BW104" i="1"/>
  <c r="BU107" i="1"/>
  <c r="BZ109" i="1"/>
  <c r="BU111" i="1"/>
  <c r="BZ111" i="1"/>
  <c r="BZ117" i="1"/>
  <c r="BU119" i="1"/>
  <c r="BZ119" i="1"/>
  <c r="BZ125" i="1"/>
  <c r="BU127" i="1"/>
  <c r="BZ127" i="1"/>
  <c r="BZ133" i="1"/>
  <c r="BU135" i="1"/>
  <c r="BZ135" i="1"/>
  <c r="BU73" i="1"/>
  <c r="BW64" i="1"/>
  <c r="BZ64" i="1"/>
  <c r="BZ55" i="1"/>
  <c r="BW55" i="1"/>
  <c r="BU55" i="1"/>
  <c r="BW13" i="1"/>
  <c r="BW33" i="1"/>
  <c r="BW41" i="1"/>
  <c r="BY24" i="1"/>
  <c r="BY36" i="1"/>
  <c r="BY64" i="1"/>
  <c r="BZ13" i="1"/>
  <c r="BZ17" i="1"/>
  <c r="BZ21" i="1"/>
  <c r="BZ25" i="1"/>
  <c r="BZ29" i="1"/>
  <c r="BZ33" i="1"/>
  <c r="BZ37" i="1"/>
  <c r="BZ41" i="1"/>
  <c r="BZ45" i="1"/>
  <c r="BZ49" i="1"/>
  <c r="BZ53" i="1"/>
  <c r="BZ57" i="1"/>
  <c r="BZ61" i="1"/>
  <c r="BZ65" i="1"/>
  <c r="BZ69" i="1"/>
  <c r="BZ73" i="1"/>
  <c r="BZ77" i="1"/>
  <c r="BZ81" i="1"/>
  <c r="BZ85" i="1"/>
  <c r="BU90" i="1"/>
  <c r="BW99" i="1"/>
  <c r="BU102" i="1"/>
  <c r="BY102" i="1"/>
  <c r="BZ102" i="1"/>
  <c r="BZ103" i="1"/>
  <c r="BW53" i="1"/>
  <c r="BW61" i="1"/>
  <c r="BW65" i="1"/>
  <c r="BW69" i="1"/>
  <c r="BW73" i="1"/>
  <c r="BW77" i="1"/>
  <c r="BW81" i="1"/>
  <c r="BW85" i="1"/>
  <c r="BW94" i="1"/>
  <c r="BW103" i="1"/>
  <c r="BU106" i="1"/>
  <c r="BY106" i="1"/>
  <c r="BZ106" i="1"/>
  <c r="BW110" i="1"/>
  <c r="BW114" i="1"/>
  <c r="BW118" i="1"/>
  <c r="BW122" i="1"/>
  <c r="BW126" i="1"/>
  <c r="BW130" i="1"/>
  <c r="BW134" i="1"/>
  <c r="BW138" i="1"/>
  <c r="BW142" i="1"/>
  <c r="BW146" i="1"/>
  <c r="BY197" i="1"/>
  <c r="BZ197" i="1"/>
  <c r="BW17" i="1"/>
  <c r="BW21" i="1"/>
  <c r="BW25" i="1"/>
  <c r="BW29" i="1"/>
  <c r="BY84" i="1"/>
  <c r="BY94" i="1"/>
  <c r="BZ94" i="1"/>
  <c r="BY110" i="1"/>
  <c r="BZ110" i="1"/>
  <c r="BY114" i="1"/>
  <c r="BZ114" i="1"/>
  <c r="BY118" i="1"/>
  <c r="BZ118" i="1"/>
  <c r="BY126" i="1"/>
  <c r="BZ126" i="1"/>
  <c r="BY130" i="1"/>
  <c r="BZ130" i="1"/>
  <c r="BY134" i="1"/>
  <c r="BZ134" i="1"/>
  <c r="BY138" i="1"/>
  <c r="BZ138" i="1"/>
  <c r="BY142" i="1"/>
  <c r="BZ142" i="1"/>
  <c r="BY146" i="1"/>
  <c r="BZ146" i="1"/>
  <c r="BW37" i="1"/>
  <c r="BW45" i="1"/>
  <c r="BW49" i="1"/>
  <c r="BY12" i="1"/>
  <c r="BY16" i="1"/>
  <c r="BY20" i="1"/>
  <c r="BY28" i="1"/>
  <c r="BY32" i="1"/>
  <c r="BY40" i="1"/>
  <c r="BY44" i="1"/>
  <c r="BY48" i="1"/>
  <c r="BY52" i="1"/>
  <c r="BY56" i="1"/>
  <c r="BY60" i="1"/>
  <c r="BY68" i="1"/>
  <c r="BY72" i="1"/>
  <c r="BY76" i="1"/>
  <c r="BY80" i="1"/>
  <c r="BY122" i="1"/>
  <c r="BZ122" i="1"/>
  <c r="BW88" i="1"/>
  <c r="BU98" i="1"/>
  <c r="BY98" i="1"/>
  <c r="BZ98" i="1"/>
  <c r="BZ99" i="1"/>
  <c r="BW102" i="1"/>
  <c r="BY105" i="1"/>
  <c r="BY162" i="1"/>
  <c r="BY178" i="1"/>
  <c r="BU151" i="1"/>
  <c r="BU155" i="1"/>
  <c r="BU159" i="1"/>
  <c r="BU163" i="1"/>
  <c r="BU167" i="1"/>
  <c r="BU171" i="1"/>
  <c r="BU175" i="1"/>
  <c r="BU179" i="1"/>
  <c r="BU183" i="1"/>
  <c r="BU187" i="1"/>
  <c r="BU191" i="1"/>
  <c r="BU195" i="1"/>
  <c r="BU207" i="1"/>
  <c r="BY211" i="1"/>
  <c r="BZ211" i="1"/>
  <c r="BZ220" i="1"/>
  <c r="BU220" i="1"/>
  <c r="BU223" i="1"/>
  <c r="BY227" i="1"/>
  <c r="BZ227" i="1"/>
  <c r="BZ236" i="1"/>
  <c r="BU236" i="1"/>
  <c r="BU239" i="1"/>
  <c r="BY243" i="1"/>
  <c r="BZ243" i="1"/>
  <c r="BW198" i="1"/>
  <c r="BU199" i="1"/>
  <c r="BW202" i="1"/>
  <c r="BU203" i="1"/>
  <c r="BZ208" i="1"/>
  <c r="BU208" i="1"/>
  <c r="BU211" i="1"/>
  <c r="BY215" i="1"/>
  <c r="BZ215" i="1"/>
  <c r="BZ224" i="1"/>
  <c r="BU224" i="1"/>
  <c r="BU227" i="1"/>
  <c r="BY231" i="1"/>
  <c r="BZ231" i="1"/>
  <c r="BZ240" i="1"/>
  <c r="BU240" i="1"/>
  <c r="BU243" i="1"/>
  <c r="BZ212" i="1"/>
  <c r="BU212" i="1"/>
  <c r="BY219" i="1"/>
  <c r="BZ219" i="1"/>
  <c r="BZ228" i="1"/>
  <c r="BU228" i="1"/>
  <c r="BY235" i="1"/>
  <c r="BZ235" i="1"/>
  <c r="BZ244" i="1"/>
  <c r="BU244" i="1"/>
  <c r="BW200" i="1"/>
  <c r="BZ201" i="1"/>
  <c r="BW204" i="1"/>
  <c r="BZ205" i="1"/>
  <c r="BY207" i="1"/>
  <c r="BZ207" i="1"/>
  <c r="BZ216" i="1"/>
  <c r="BU216" i="1"/>
  <c r="BY223" i="1"/>
  <c r="BZ223" i="1"/>
  <c r="BZ232" i="1"/>
  <c r="BU232" i="1"/>
  <c r="BY239" i="1"/>
  <c r="BZ239" i="1"/>
  <c r="BZ247" i="1"/>
  <c r="BU248" i="1"/>
  <c r="BZ251" i="1"/>
  <c r="BU252" i="1"/>
  <c r="BZ255" i="1"/>
  <c r="BU256" i="1"/>
  <c r="BZ259" i="1"/>
  <c r="BU260" i="1"/>
  <c r="BZ269" i="1"/>
  <c r="BY269" i="1"/>
  <c r="BZ270" i="1"/>
  <c r="BZ285" i="1"/>
  <c r="BY285" i="1"/>
  <c r="BZ286" i="1"/>
  <c r="BZ301" i="1"/>
  <c r="BY301" i="1"/>
  <c r="BU310" i="1"/>
  <c r="BZ310" i="1"/>
  <c r="BZ248" i="1"/>
  <c r="BZ252" i="1"/>
  <c r="BZ256" i="1"/>
  <c r="BZ260" i="1"/>
  <c r="BZ261" i="1"/>
  <c r="BZ264" i="1"/>
  <c r="BZ265" i="1"/>
  <c r="BZ268" i="1"/>
  <c r="BU273" i="1"/>
  <c r="BZ273" i="1"/>
  <c r="BY273" i="1"/>
  <c r="BW277" i="1"/>
  <c r="BY280" i="1"/>
  <c r="BU289" i="1"/>
  <c r="BZ289" i="1"/>
  <c r="BY289" i="1"/>
  <c r="BW293" i="1"/>
  <c r="BY296" i="1"/>
  <c r="BU306" i="1"/>
  <c r="BZ306" i="1"/>
  <c r="BZ313" i="1"/>
  <c r="BY313" i="1"/>
  <c r="BU317" i="1"/>
  <c r="BZ277" i="1"/>
  <c r="BY277" i="1"/>
  <c r="BZ293" i="1"/>
  <c r="BY293" i="1"/>
  <c r="BU302" i="1"/>
  <c r="BZ302" i="1"/>
  <c r="BZ309" i="1"/>
  <c r="BY309" i="1"/>
  <c r="BY272" i="1"/>
  <c r="BU281" i="1"/>
  <c r="BZ281" i="1"/>
  <c r="BY281" i="1"/>
  <c r="BZ282" i="1"/>
  <c r="BW285" i="1"/>
  <c r="BY288" i="1"/>
  <c r="BU297" i="1"/>
  <c r="BZ297" i="1"/>
  <c r="BY297" i="1"/>
  <c r="BZ298" i="1"/>
  <c r="BW301" i="1"/>
  <c r="BZ305" i="1"/>
  <c r="BY305" i="1"/>
  <c r="BU309" i="1"/>
  <c r="BW310" i="1"/>
  <c r="BU314" i="1"/>
  <c r="BZ314" i="1"/>
  <c r="BW305" i="1"/>
  <c r="BW309" i="1"/>
  <c r="BW313" i="1"/>
  <c r="BW317" i="1"/>
  <c r="BZ318" i="1"/>
  <c r="BW321" i="1"/>
  <c r="BZ322" i="1"/>
  <c r="BW325" i="1"/>
  <c r="BZ326" i="1"/>
  <c r="BW329" i="1"/>
  <c r="BZ330" i="1"/>
  <c r="BW333" i="1"/>
  <c r="BZ334" i="1"/>
  <c r="BW337" i="1"/>
  <c r="BZ338" i="1"/>
  <c r="BW341" i="1"/>
  <c r="BZ342" i="1"/>
  <c r="BW345" i="1"/>
  <c r="BZ346" i="1"/>
  <c r="BW349" i="1"/>
  <c r="BZ350" i="1"/>
  <c r="BW353" i="1"/>
  <c r="BZ354" i="1"/>
  <c r="BW357" i="1"/>
  <c r="BZ358" i="1"/>
  <c r="BW361" i="1"/>
  <c r="BZ362" i="1"/>
  <c r="BW365" i="1"/>
  <c r="BZ366" i="1"/>
  <c r="BW369" i="1"/>
  <c r="BZ370" i="1"/>
  <c r="BW373" i="1"/>
  <c r="BZ374" i="1"/>
  <c r="BZ377" i="1"/>
  <c r="BW385" i="1"/>
  <c r="BZ388" i="1"/>
  <c r="BY388" i="1"/>
  <c r="BU397" i="1"/>
  <c r="BZ397" i="1"/>
  <c r="BZ404" i="1"/>
  <c r="BY404" i="1"/>
  <c r="BW318" i="1"/>
  <c r="BW322" i="1"/>
  <c r="BW326" i="1"/>
  <c r="BW330" i="1"/>
  <c r="BW334" i="1"/>
  <c r="BW338" i="1"/>
  <c r="BW342" i="1"/>
  <c r="BW346" i="1"/>
  <c r="BW350" i="1"/>
  <c r="BW354" i="1"/>
  <c r="BW358" i="1"/>
  <c r="BW362" i="1"/>
  <c r="BW366" i="1"/>
  <c r="BY372" i="1"/>
  <c r="BZ392" i="1"/>
  <c r="BY392" i="1"/>
  <c r="BU401" i="1"/>
  <c r="BZ401" i="1"/>
  <c r="BZ408" i="1"/>
  <c r="BY408" i="1"/>
  <c r="BY317" i="1"/>
  <c r="BY321" i="1"/>
  <c r="BY325" i="1"/>
  <c r="BY329" i="1"/>
  <c r="BY333" i="1"/>
  <c r="BY337" i="1"/>
  <c r="BY341" i="1"/>
  <c r="BY345" i="1"/>
  <c r="BY349" i="1"/>
  <c r="BY353" i="1"/>
  <c r="BY357" i="1"/>
  <c r="BY361" i="1"/>
  <c r="BY365" i="1"/>
  <c r="BY369" i="1"/>
  <c r="BY373" i="1"/>
  <c r="BU376" i="1"/>
  <c r="BU380" i="1"/>
  <c r="BU384" i="1"/>
  <c r="BZ384" i="1"/>
  <c r="BU385" i="1"/>
  <c r="BU389" i="1"/>
  <c r="BZ389" i="1"/>
  <c r="BU392" i="1"/>
  <c r="BZ396" i="1"/>
  <c r="BY396" i="1"/>
  <c r="BU405" i="1"/>
  <c r="BZ405" i="1"/>
  <c r="BU408" i="1"/>
  <c r="BU393" i="1"/>
  <c r="BZ393" i="1"/>
  <c r="BU396" i="1"/>
  <c r="BW397" i="1"/>
  <c r="BZ400" i="1"/>
  <c r="BY400" i="1"/>
  <c r="BU409" i="1"/>
  <c r="BZ409" i="1"/>
  <c r="BZ413" i="1"/>
  <c r="BZ417" i="1"/>
  <c r="BZ421" i="1"/>
  <c r="BZ425" i="1"/>
  <c r="BZ429" i="1"/>
  <c r="BZ433" i="1"/>
  <c r="BZ437" i="1"/>
  <c r="BZ441" i="1"/>
  <c r="BZ445" i="1"/>
  <c r="BZ449" i="1"/>
  <c r="BZ453" i="1"/>
  <c r="BZ457" i="1"/>
  <c r="BY458" i="1"/>
  <c r="BW413" i="1"/>
  <c r="BW417" i="1"/>
  <c r="BW421" i="1"/>
  <c r="BW425" i="1"/>
  <c r="BW429" i="1"/>
  <c r="BW433" i="1"/>
  <c r="BW437" i="1"/>
  <c r="BW441" i="1"/>
  <c r="BW445" i="1"/>
  <c r="BW449" i="1"/>
  <c r="BW453" i="1"/>
  <c r="BW457" i="1"/>
  <c r="BU459" i="1"/>
  <c r="BY459" i="1"/>
  <c r="BY412" i="1"/>
  <c r="BY416" i="1"/>
  <c r="BY420" i="1"/>
  <c r="BY424" i="1"/>
  <c r="BY428" i="1"/>
  <c r="BY432" i="1"/>
  <c r="BY436" i="1"/>
  <c r="BY440" i="1"/>
  <c r="BY444" i="1"/>
  <c r="BY448" i="1"/>
  <c r="BY452" i="1"/>
  <c r="BY456" i="1"/>
  <c r="AP50" i="3"/>
  <c r="AO30" i="3"/>
  <c r="AN48" i="3"/>
  <c r="AN47" i="3"/>
  <c r="AP47" i="3" s="1"/>
  <c r="AN46" i="3"/>
  <c r="AN45" i="3"/>
  <c r="AN44" i="3"/>
  <c r="AN43" i="3"/>
  <c r="AP43" i="3" s="1"/>
  <c r="AN42" i="3"/>
  <c r="AN41" i="3"/>
  <c r="AN40" i="3"/>
  <c r="AN39" i="3"/>
  <c r="AN38" i="3"/>
  <c r="AN37" i="3"/>
  <c r="AN36" i="3"/>
  <c r="AN35" i="3"/>
  <c r="AN34" i="3"/>
  <c r="AN33" i="3"/>
  <c r="AN32" i="3"/>
  <c r="AN31" i="3"/>
  <c r="AN29" i="3"/>
  <c r="AN28" i="3"/>
  <c r="AN30" i="3"/>
  <c r="AO48" i="3"/>
  <c r="AP48" i="3" s="1"/>
  <c r="AO47" i="3"/>
  <c r="AO46" i="3"/>
  <c r="AO45" i="3"/>
  <c r="AP45" i="3" s="1"/>
  <c r="AO44" i="3"/>
  <c r="AO43" i="3"/>
  <c r="AO42" i="3"/>
  <c r="AO41" i="3"/>
  <c r="AP41" i="3" s="1"/>
  <c r="AO40" i="3"/>
  <c r="AP40" i="3" s="1"/>
  <c r="AO39" i="3"/>
  <c r="AO38" i="3"/>
  <c r="AO37" i="3"/>
  <c r="AP37" i="3" s="1"/>
  <c r="AO36" i="3"/>
  <c r="AP36" i="3" s="1"/>
  <c r="AO35" i="3"/>
  <c r="AO34" i="3"/>
  <c r="AO33" i="3"/>
  <c r="AP33" i="3" s="1"/>
  <c r="AO32" i="3"/>
  <c r="AP32" i="3" s="1"/>
  <c r="AO31" i="3"/>
  <c r="AO29" i="3"/>
  <c r="AO28" i="3"/>
  <c r="AP28" i="3" s="1"/>
  <c r="AG26" i="3"/>
  <c r="AP44" i="3" l="1"/>
  <c r="AP39" i="3"/>
  <c r="AP31" i="3"/>
  <c r="AP35" i="3"/>
  <c r="AP29" i="3"/>
  <c r="AP34" i="3"/>
  <c r="AP38" i="3"/>
  <c r="AP42" i="3"/>
  <c r="AP46" i="3"/>
  <c r="AP30" i="3"/>
  <c r="AH26" i="3"/>
  <c r="AH25" i="3"/>
  <c r="AG25" i="3"/>
  <c r="AH24" i="3"/>
  <c r="AG24" i="3"/>
  <c r="AH23" i="3"/>
  <c r="AG23" i="3"/>
  <c r="AH22" i="3"/>
  <c r="AG22" i="3"/>
  <c r="AH21" i="3"/>
  <c r="AG21" i="3"/>
  <c r="AH20" i="3"/>
  <c r="AG20" i="3"/>
  <c r="AH19" i="3"/>
  <c r="AG19" i="3"/>
  <c r="AH18" i="3"/>
  <c r="AG18" i="3"/>
  <c r="AH17" i="3"/>
  <c r="AG17" i="3"/>
  <c r="AH16" i="3"/>
  <c r="AG16" i="3"/>
  <c r="AH15" i="3"/>
  <c r="AG15" i="3"/>
  <c r="AH14" i="3"/>
  <c r="AG14" i="3"/>
  <c r="AH13" i="3"/>
  <c r="AG13" i="3"/>
  <c r="AH12" i="3"/>
  <c r="AG12" i="3"/>
  <c r="AH11" i="3"/>
  <c r="AG11" i="3"/>
  <c r="AH10" i="3"/>
  <c r="AG10" i="3"/>
  <c r="AH9" i="3"/>
  <c r="AG9" i="3"/>
  <c r="AH8" i="3"/>
  <c r="AG8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Z26" i="3"/>
  <c r="Z25" i="3"/>
  <c r="Z24" i="3"/>
  <c r="AB24" i="3" s="1"/>
  <c r="Z23" i="3"/>
  <c r="AB23" i="3" s="1"/>
  <c r="Z22" i="3"/>
  <c r="Z21" i="3"/>
  <c r="Z20" i="3"/>
  <c r="AB20" i="3" s="1"/>
  <c r="Z19" i="3"/>
  <c r="AB19" i="3" s="1"/>
  <c r="Z18" i="3"/>
  <c r="Z17" i="3"/>
  <c r="Z16" i="3"/>
  <c r="AB16" i="3" s="1"/>
  <c r="Z15" i="3"/>
  <c r="AB15" i="3" s="1"/>
  <c r="Z14" i="3"/>
  <c r="AB14" i="3" s="1"/>
  <c r="Z13" i="3"/>
  <c r="Z12" i="3"/>
  <c r="AB12" i="3" s="1"/>
  <c r="Z11" i="3"/>
  <c r="AB11" i="3" s="1"/>
  <c r="Z10" i="3"/>
  <c r="AB10" i="3" s="1"/>
  <c r="Z9" i="3"/>
  <c r="Z8" i="3"/>
  <c r="AB8" i="3" s="1"/>
  <c r="U27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T27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S27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R27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27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P27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J8" i="3"/>
  <c r="O27" i="3"/>
  <c r="N27" i="3"/>
  <c r="M27" i="3"/>
  <c r="L27" i="3"/>
  <c r="K27" i="3"/>
  <c r="O25" i="3"/>
  <c r="N25" i="3"/>
  <c r="M25" i="3"/>
  <c r="L25" i="3"/>
  <c r="K25" i="3"/>
  <c r="O24" i="3"/>
  <c r="N24" i="3"/>
  <c r="M24" i="3"/>
  <c r="L24" i="3"/>
  <c r="K24" i="3"/>
  <c r="O23" i="3"/>
  <c r="N23" i="3"/>
  <c r="M23" i="3"/>
  <c r="L23" i="3"/>
  <c r="K23" i="3"/>
  <c r="O22" i="3"/>
  <c r="N22" i="3"/>
  <c r="M22" i="3"/>
  <c r="L22" i="3"/>
  <c r="K22" i="3"/>
  <c r="O21" i="3"/>
  <c r="N21" i="3"/>
  <c r="M21" i="3"/>
  <c r="L21" i="3"/>
  <c r="K21" i="3"/>
  <c r="O20" i="3"/>
  <c r="N20" i="3"/>
  <c r="M20" i="3"/>
  <c r="L20" i="3"/>
  <c r="K20" i="3"/>
  <c r="O19" i="3"/>
  <c r="N19" i="3"/>
  <c r="M19" i="3"/>
  <c r="L19" i="3"/>
  <c r="K19" i="3"/>
  <c r="O18" i="3"/>
  <c r="N18" i="3"/>
  <c r="M18" i="3"/>
  <c r="L18" i="3"/>
  <c r="K18" i="3"/>
  <c r="O17" i="3"/>
  <c r="N17" i="3"/>
  <c r="M17" i="3"/>
  <c r="L17" i="3"/>
  <c r="K17" i="3"/>
  <c r="O16" i="3"/>
  <c r="N16" i="3"/>
  <c r="M16" i="3"/>
  <c r="L16" i="3"/>
  <c r="K16" i="3"/>
  <c r="O15" i="3"/>
  <c r="N15" i="3"/>
  <c r="M15" i="3"/>
  <c r="L15" i="3"/>
  <c r="K15" i="3"/>
  <c r="O14" i="3"/>
  <c r="N14" i="3"/>
  <c r="M14" i="3"/>
  <c r="L14" i="3"/>
  <c r="K14" i="3"/>
  <c r="O13" i="3"/>
  <c r="N13" i="3"/>
  <c r="M13" i="3"/>
  <c r="L13" i="3"/>
  <c r="K13" i="3"/>
  <c r="O12" i="3"/>
  <c r="N12" i="3"/>
  <c r="M12" i="3"/>
  <c r="L12" i="3"/>
  <c r="K12" i="3"/>
  <c r="O11" i="3"/>
  <c r="N11" i="3"/>
  <c r="M11" i="3"/>
  <c r="L11" i="3"/>
  <c r="K11" i="3"/>
  <c r="O10" i="3"/>
  <c r="N10" i="3"/>
  <c r="M10" i="3"/>
  <c r="L10" i="3"/>
  <c r="K10" i="3"/>
  <c r="O9" i="3"/>
  <c r="N9" i="3"/>
  <c r="M9" i="3"/>
  <c r="L9" i="3"/>
  <c r="K9" i="3"/>
  <c r="O8" i="3"/>
  <c r="N8" i="3"/>
  <c r="M8" i="3"/>
  <c r="L8" i="3"/>
  <c r="K8" i="3"/>
  <c r="J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AB9" i="3" l="1"/>
  <c r="AB13" i="3"/>
  <c r="AB17" i="3"/>
  <c r="AB21" i="3"/>
  <c r="AB25" i="3"/>
  <c r="P31" i="3"/>
  <c r="AB18" i="3"/>
  <c r="AB22" i="3"/>
  <c r="AB26" i="3"/>
  <c r="R31" i="3"/>
  <c r="AI8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14" i="3"/>
  <c r="AI13" i="3"/>
  <c r="AI12" i="3"/>
  <c r="AI11" i="3"/>
  <c r="AI10" i="3"/>
  <c r="AI9" i="3"/>
  <c r="T31" i="3"/>
  <c r="Q31" i="3"/>
  <c r="S31" i="3"/>
  <c r="U31" i="3"/>
  <c r="BG459" i="1"/>
  <c r="BH459" i="1" s="1"/>
  <c r="BG458" i="1"/>
  <c r="BH458" i="1" s="1"/>
  <c r="BG457" i="1"/>
  <c r="BH457" i="1" s="1"/>
  <c r="BG456" i="1"/>
  <c r="BH456" i="1" s="1"/>
  <c r="BG455" i="1"/>
  <c r="BH455" i="1" s="1"/>
  <c r="BG454" i="1"/>
  <c r="BH454" i="1" s="1"/>
  <c r="BG453" i="1"/>
  <c r="BH453" i="1" s="1"/>
  <c r="BG452" i="1"/>
  <c r="BH452" i="1" s="1"/>
  <c r="BG451" i="1"/>
  <c r="BH451" i="1" s="1"/>
  <c r="BG450" i="1"/>
  <c r="BH450" i="1" s="1"/>
  <c r="BG449" i="1"/>
  <c r="BH449" i="1" s="1"/>
  <c r="BG448" i="1"/>
  <c r="BH448" i="1" s="1"/>
  <c r="BG447" i="1"/>
  <c r="BH447" i="1" s="1"/>
  <c r="BG446" i="1"/>
  <c r="BH446" i="1" s="1"/>
  <c r="BG445" i="1"/>
  <c r="BH445" i="1" s="1"/>
  <c r="BG444" i="1"/>
  <c r="BH444" i="1" s="1"/>
  <c r="BG443" i="1"/>
  <c r="BH443" i="1" s="1"/>
  <c r="BG442" i="1"/>
  <c r="BH442" i="1" s="1"/>
  <c r="BG441" i="1"/>
  <c r="BH441" i="1" s="1"/>
  <c r="BG440" i="1"/>
  <c r="BH440" i="1" s="1"/>
  <c r="BG439" i="1"/>
  <c r="BH439" i="1" s="1"/>
  <c r="BG438" i="1"/>
  <c r="BH438" i="1" s="1"/>
  <c r="BG437" i="1"/>
  <c r="BH437" i="1" s="1"/>
  <c r="BG436" i="1"/>
  <c r="BH436" i="1" s="1"/>
  <c r="BG435" i="1"/>
  <c r="BH435" i="1" s="1"/>
  <c r="BG434" i="1"/>
  <c r="BH434" i="1" s="1"/>
  <c r="BG433" i="1"/>
  <c r="BH433" i="1" s="1"/>
  <c r="BG432" i="1"/>
  <c r="BH432" i="1" s="1"/>
  <c r="BG431" i="1"/>
  <c r="BH431" i="1" s="1"/>
  <c r="BG430" i="1"/>
  <c r="BH430" i="1" s="1"/>
  <c r="BG429" i="1"/>
  <c r="BH429" i="1" s="1"/>
  <c r="BG428" i="1"/>
  <c r="BH428" i="1" s="1"/>
  <c r="BG427" i="1"/>
  <c r="BH427" i="1" s="1"/>
  <c r="BG426" i="1"/>
  <c r="BH426" i="1" s="1"/>
  <c r="BG425" i="1"/>
  <c r="BH425" i="1" s="1"/>
  <c r="BG424" i="1"/>
  <c r="BH424" i="1" s="1"/>
  <c r="BG423" i="1"/>
  <c r="BH423" i="1" s="1"/>
  <c r="BG422" i="1"/>
  <c r="BH422" i="1" s="1"/>
  <c r="BG421" i="1"/>
  <c r="BH421" i="1" s="1"/>
  <c r="BG420" i="1"/>
  <c r="BH420" i="1" s="1"/>
  <c r="BG419" i="1"/>
  <c r="BH419" i="1" s="1"/>
  <c r="BG418" i="1"/>
  <c r="BH418" i="1" s="1"/>
  <c r="BG417" i="1"/>
  <c r="BH417" i="1" s="1"/>
  <c r="BG416" i="1"/>
  <c r="BH416" i="1" s="1"/>
  <c r="BG415" i="1"/>
  <c r="BH415" i="1" s="1"/>
  <c r="BG414" i="1"/>
  <c r="BH414" i="1" s="1"/>
  <c r="BG413" i="1"/>
  <c r="BH413" i="1" s="1"/>
  <c r="BG412" i="1"/>
  <c r="BH412" i="1" s="1"/>
  <c r="BG411" i="1"/>
  <c r="BH411" i="1" s="1"/>
  <c r="BG410" i="1"/>
  <c r="BH410" i="1" s="1"/>
  <c r="BG409" i="1"/>
  <c r="BH409" i="1" s="1"/>
  <c r="BG408" i="1"/>
  <c r="BH408" i="1" s="1"/>
  <c r="BG407" i="1"/>
  <c r="BH407" i="1" s="1"/>
  <c r="BG406" i="1"/>
  <c r="BH406" i="1" s="1"/>
  <c r="BG405" i="1"/>
  <c r="BH405" i="1" s="1"/>
  <c r="BG404" i="1"/>
  <c r="BH404" i="1" s="1"/>
  <c r="BG403" i="1"/>
  <c r="BH403" i="1" s="1"/>
  <c r="BG402" i="1"/>
  <c r="BH402" i="1" s="1"/>
  <c r="BG401" i="1"/>
  <c r="BH401" i="1" s="1"/>
  <c r="BG400" i="1"/>
  <c r="BH400" i="1" s="1"/>
  <c r="BG399" i="1"/>
  <c r="BH399" i="1" s="1"/>
  <c r="BG398" i="1"/>
  <c r="BH398" i="1" s="1"/>
  <c r="BG397" i="1"/>
  <c r="BH397" i="1" s="1"/>
  <c r="BG396" i="1"/>
  <c r="BH396" i="1" s="1"/>
  <c r="BG395" i="1"/>
  <c r="BH395" i="1" s="1"/>
  <c r="BG394" i="1"/>
  <c r="BH394" i="1" s="1"/>
  <c r="BG393" i="1"/>
  <c r="BH393" i="1" s="1"/>
  <c r="BG392" i="1"/>
  <c r="BH392" i="1" s="1"/>
  <c r="BG391" i="1"/>
  <c r="BH391" i="1" s="1"/>
  <c r="BG390" i="1"/>
  <c r="BH390" i="1" s="1"/>
  <c r="BG389" i="1"/>
  <c r="BH389" i="1" s="1"/>
  <c r="BG388" i="1"/>
  <c r="BH388" i="1" s="1"/>
  <c r="BG387" i="1"/>
  <c r="BH387" i="1" s="1"/>
  <c r="BG386" i="1"/>
  <c r="BH386" i="1" s="1"/>
  <c r="BG385" i="1"/>
  <c r="BH385" i="1" s="1"/>
  <c r="BG384" i="1"/>
  <c r="BH384" i="1" s="1"/>
  <c r="BG383" i="1"/>
  <c r="BH383" i="1" s="1"/>
  <c r="BG382" i="1"/>
  <c r="BH382" i="1" s="1"/>
  <c r="BG381" i="1"/>
  <c r="BH381" i="1" s="1"/>
  <c r="BG380" i="1"/>
  <c r="BH380" i="1" s="1"/>
  <c r="BG379" i="1"/>
  <c r="BH379" i="1" s="1"/>
  <c r="BG378" i="1"/>
  <c r="BH378" i="1" s="1"/>
  <c r="BG377" i="1"/>
  <c r="BH377" i="1" s="1"/>
  <c r="BG376" i="1"/>
  <c r="BH376" i="1" s="1"/>
  <c r="BG375" i="1"/>
  <c r="BH375" i="1" s="1"/>
  <c r="BG374" i="1"/>
  <c r="BH374" i="1" s="1"/>
  <c r="BG373" i="1"/>
  <c r="BH373" i="1" s="1"/>
  <c r="BG372" i="1"/>
  <c r="BH372" i="1" s="1"/>
  <c r="BG371" i="1"/>
  <c r="BH371" i="1" s="1"/>
  <c r="BG370" i="1"/>
  <c r="BH370" i="1" s="1"/>
  <c r="BG369" i="1"/>
  <c r="BH369" i="1" s="1"/>
  <c r="BG368" i="1"/>
  <c r="BH368" i="1" s="1"/>
  <c r="BG367" i="1"/>
  <c r="BH367" i="1" s="1"/>
  <c r="BG366" i="1"/>
  <c r="BH366" i="1" s="1"/>
  <c r="BG365" i="1"/>
  <c r="BH365" i="1" s="1"/>
  <c r="BG364" i="1"/>
  <c r="BH364" i="1" s="1"/>
  <c r="BG363" i="1"/>
  <c r="BH363" i="1" s="1"/>
  <c r="BG362" i="1"/>
  <c r="BH362" i="1" s="1"/>
  <c r="BG361" i="1"/>
  <c r="BH361" i="1" s="1"/>
  <c r="BG360" i="1"/>
  <c r="BH360" i="1" s="1"/>
  <c r="BG359" i="1"/>
  <c r="BH359" i="1" s="1"/>
  <c r="BG358" i="1"/>
  <c r="BH358" i="1" s="1"/>
  <c r="BG357" i="1"/>
  <c r="BH357" i="1" s="1"/>
  <c r="BG356" i="1"/>
  <c r="BH356" i="1" s="1"/>
  <c r="BG355" i="1"/>
  <c r="BH355" i="1" s="1"/>
  <c r="BG354" i="1"/>
  <c r="BH354" i="1" s="1"/>
  <c r="BG353" i="1"/>
  <c r="BH353" i="1" s="1"/>
  <c r="BG352" i="1"/>
  <c r="BH352" i="1" s="1"/>
  <c r="BG351" i="1"/>
  <c r="BH351" i="1" s="1"/>
  <c r="BG350" i="1"/>
  <c r="BH350" i="1" s="1"/>
  <c r="BG349" i="1"/>
  <c r="BH349" i="1" s="1"/>
  <c r="BG348" i="1"/>
  <c r="BH348" i="1" s="1"/>
  <c r="BG347" i="1"/>
  <c r="BH347" i="1" s="1"/>
  <c r="BG346" i="1"/>
  <c r="BH346" i="1" s="1"/>
  <c r="BG345" i="1"/>
  <c r="BH345" i="1" s="1"/>
  <c r="BG344" i="1"/>
  <c r="BH344" i="1" s="1"/>
  <c r="BG343" i="1"/>
  <c r="BH343" i="1" s="1"/>
  <c r="BG342" i="1"/>
  <c r="BH342" i="1" s="1"/>
  <c r="BG341" i="1"/>
  <c r="BH341" i="1" s="1"/>
  <c r="BG340" i="1"/>
  <c r="BH340" i="1" s="1"/>
  <c r="BG339" i="1"/>
  <c r="BH339" i="1" s="1"/>
  <c r="BG338" i="1"/>
  <c r="BH338" i="1" s="1"/>
  <c r="BG337" i="1"/>
  <c r="BH337" i="1" s="1"/>
  <c r="BG336" i="1"/>
  <c r="BH336" i="1" s="1"/>
  <c r="BG335" i="1"/>
  <c r="BH335" i="1" s="1"/>
  <c r="BG334" i="1"/>
  <c r="BH334" i="1" s="1"/>
  <c r="BG333" i="1"/>
  <c r="BH333" i="1" s="1"/>
  <c r="BG332" i="1"/>
  <c r="BH332" i="1" s="1"/>
  <c r="BG331" i="1"/>
  <c r="BH331" i="1" s="1"/>
  <c r="BG330" i="1"/>
  <c r="BH330" i="1" s="1"/>
  <c r="BG329" i="1"/>
  <c r="BH329" i="1" s="1"/>
  <c r="BG328" i="1"/>
  <c r="BH328" i="1" s="1"/>
  <c r="BG327" i="1"/>
  <c r="BH327" i="1" s="1"/>
  <c r="BG326" i="1"/>
  <c r="BH326" i="1" s="1"/>
  <c r="BG325" i="1"/>
  <c r="BH325" i="1" s="1"/>
  <c r="BG324" i="1"/>
  <c r="BH324" i="1" s="1"/>
  <c r="BG323" i="1"/>
  <c r="BH323" i="1" s="1"/>
  <c r="BG322" i="1"/>
  <c r="BH322" i="1" s="1"/>
  <c r="BG321" i="1"/>
  <c r="BH321" i="1" s="1"/>
  <c r="BG320" i="1"/>
  <c r="BH320" i="1" s="1"/>
  <c r="BG319" i="1"/>
  <c r="BH319" i="1" s="1"/>
  <c r="BG318" i="1"/>
  <c r="BH318" i="1" s="1"/>
  <c r="BG317" i="1"/>
  <c r="BH317" i="1" s="1"/>
  <c r="BG316" i="1"/>
  <c r="BH316" i="1" s="1"/>
  <c r="BG315" i="1"/>
  <c r="BH315" i="1" s="1"/>
  <c r="BG314" i="1"/>
  <c r="BH314" i="1" s="1"/>
  <c r="BG313" i="1"/>
  <c r="BH313" i="1" s="1"/>
  <c r="BG312" i="1"/>
  <c r="BH312" i="1" s="1"/>
  <c r="BG311" i="1"/>
  <c r="BH311" i="1" s="1"/>
  <c r="BG310" i="1"/>
  <c r="BH310" i="1" s="1"/>
  <c r="BG309" i="1"/>
  <c r="BH309" i="1" s="1"/>
  <c r="BG308" i="1"/>
  <c r="BH308" i="1" s="1"/>
  <c r="BG307" i="1"/>
  <c r="BH307" i="1" s="1"/>
  <c r="BG306" i="1"/>
  <c r="BH306" i="1" s="1"/>
  <c r="BG305" i="1"/>
  <c r="BH305" i="1" s="1"/>
  <c r="BG304" i="1"/>
  <c r="BH304" i="1" s="1"/>
  <c r="BG303" i="1"/>
  <c r="BH303" i="1" s="1"/>
  <c r="BG302" i="1"/>
  <c r="BH302" i="1" s="1"/>
  <c r="BG301" i="1"/>
  <c r="BH301" i="1" s="1"/>
  <c r="BG300" i="1"/>
  <c r="BH300" i="1" s="1"/>
  <c r="BG299" i="1"/>
  <c r="BH299" i="1" s="1"/>
  <c r="BG298" i="1"/>
  <c r="BH298" i="1" s="1"/>
  <c r="BG297" i="1"/>
  <c r="BH297" i="1" s="1"/>
  <c r="BG296" i="1"/>
  <c r="BH296" i="1" s="1"/>
  <c r="BG295" i="1"/>
  <c r="BH295" i="1" s="1"/>
  <c r="BG294" i="1"/>
  <c r="BH294" i="1" s="1"/>
  <c r="BG293" i="1"/>
  <c r="BH293" i="1" s="1"/>
  <c r="BG292" i="1"/>
  <c r="BH292" i="1" s="1"/>
  <c r="BG291" i="1"/>
  <c r="BH291" i="1" s="1"/>
  <c r="BG290" i="1"/>
  <c r="BH290" i="1" s="1"/>
  <c r="BG289" i="1"/>
  <c r="BH289" i="1" s="1"/>
  <c r="BG288" i="1"/>
  <c r="BH288" i="1" s="1"/>
  <c r="BG287" i="1"/>
  <c r="BH287" i="1" s="1"/>
  <c r="BG286" i="1"/>
  <c r="BH286" i="1" s="1"/>
  <c r="BG285" i="1"/>
  <c r="BH285" i="1" s="1"/>
  <c r="BG284" i="1"/>
  <c r="BH284" i="1" s="1"/>
  <c r="BG283" i="1"/>
  <c r="BH283" i="1" s="1"/>
  <c r="BG282" i="1"/>
  <c r="BH282" i="1" s="1"/>
  <c r="BG281" i="1"/>
  <c r="BH281" i="1" s="1"/>
  <c r="BG280" i="1"/>
  <c r="BH280" i="1" s="1"/>
  <c r="BG279" i="1"/>
  <c r="BH279" i="1" s="1"/>
  <c r="BG278" i="1"/>
  <c r="BH278" i="1" s="1"/>
  <c r="BG277" i="1"/>
  <c r="BH277" i="1" s="1"/>
  <c r="BG276" i="1"/>
  <c r="BH276" i="1" s="1"/>
  <c r="BG275" i="1"/>
  <c r="BH275" i="1" s="1"/>
  <c r="BG274" i="1"/>
  <c r="BH274" i="1" s="1"/>
  <c r="BG273" i="1"/>
  <c r="BH273" i="1" s="1"/>
  <c r="BG272" i="1"/>
  <c r="BH272" i="1" s="1"/>
  <c r="BG271" i="1"/>
  <c r="BH271" i="1" s="1"/>
  <c r="BG270" i="1"/>
  <c r="BH270" i="1" s="1"/>
  <c r="BG269" i="1"/>
  <c r="BH269" i="1" s="1"/>
  <c r="BG268" i="1"/>
  <c r="BH268" i="1" s="1"/>
  <c r="BG267" i="1"/>
  <c r="BH267" i="1" s="1"/>
  <c r="BG266" i="1"/>
  <c r="BH266" i="1" s="1"/>
  <c r="BG265" i="1"/>
  <c r="BH265" i="1" s="1"/>
  <c r="BG264" i="1"/>
  <c r="BH264" i="1" s="1"/>
  <c r="BG263" i="1"/>
  <c r="BH263" i="1" s="1"/>
  <c r="BG262" i="1"/>
  <c r="BH262" i="1" s="1"/>
  <c r="BG261" i="1"/>
  <c r="BH261" i="1" s="1"/>
  <c r="BG260" i="1"/>
  <c r="BH260" i="1" s="1"/>
  <c r="BG259" i="1"/>
  <c r="BH259" i="1" s="1"/>
  <c r="BG258" i="1"/>
  <c r="BH258" i="1" s="1"/>
  <c r="BG257" i="1"/>
  <c r="BH257" i="1" s="1"/>
  <c r="BG256" i="1"/>
  <c r="BH256" i="1" s="1"/>
  <c r="BG255" i="1"/>
  <c r="BH255" i="1" s="1"/>
  <c r="BG254" i="1"/>
  <c r="BH254" i="1" s="1"/>
  <c r="BG253" i="1"/>
  <c r="BH253" i="1" s="1"/>
  <c r="BG252" i="1"/>
  <c r="BH252" i="1" s="1"/>
  <c r="BG251" i="1"/>
  <c r="BH251" i="1" s="1"/>
  <c r="BG250" i="1"/>
  <c r="BH250" i="1" s="1"/>
  <c r="BG249" i="1"/>
  <c r="BH249" i="1" s="1"/>
  <c r="BG248" i="1"/>
  <c r="BH248" i="1" s="1"/>
  <c r="BG247" i="1"/>
  <c r="BH247" i="1" s="1"/>
  <c r="BG246" i="1"/>
  <c r="BH246" i="1" s="1"/>
  <c r="BG245" i="1"/>
  <c r="BH245" i="1" s="1"/>
  <c r="BG244" i="1"/>
  <c r="BH244" i="1" s="1"/>
  <c r="BG243" i="1"/>
  <c r="BH243" i="1" s="1"/>
  <c r="BG242" i="1"/>
  <c r="BH242" i="1" s="1"/>
  <c r="BG241" i="1"/>
  <c r="BH241" i="1" s="1"/>
  <c r="BG240" i="1"/>
  <c r="BH240" i="1" s="1"/>
  <c r="BG239" i="1"/>
  <c r="BH239" i="1" s="1"/>
  <c r="BG238" i="1"/>
  <c r="BH238" i="1" s="1"/>
  <c r="BG237" i="1"/>
  <c r="BH237" i="1" s="1"/>
  <c r="BG236" i="1"/>
  <c r="BH236" i="1" s="1"/>
  <c r="BG235" i="1"/>
  <c r="BH235" i="1" s="1"/>
  <c r="BG234" i="1"/>
  <c r="BH234" i="1" s="1"/>
  <c r="BG233" i="1"/>
  <c r="BH233" i="1" s="1"/>
  <c r="BG232" i="1"/>
  <c r="BH232" i="1" s="1"/>
  <c r="BG231" i="1"/>
  <c r="BH231" i="1" s="1"/>
  <c r="BG230" i="1"/>
  <c r="BH230" i="1" s="1"/>
  <c r="BG229" i="1"/>
  <c r="BH229" i="1" s="1"/>
  <c r="BG228" i="1"/>
  <c r="BH228" i="1" s="1"/>
  <c r="BG227" i="1"/>
  <c r="BH227" i="1" s="1"/>
  <c r="BG226" i="1"/>
  <c r="BH226" i="1" s="1"/>
  <c r="BG225" i="1"/>
  <c r="BH225" i="1" s="1"/>
  <c r="BG224" i="1"/>
  <c r="BH224" i="1" s="1"/>
  <c r="BG223" i="1"/>
  <c r="BH223" i="1" s="1"/>
  <c r="BG222" i="1"/>
  <c r="BH222" i="1" s="1"/>
  <c r="BG221" i="1"/>
  <c r="BH221" i="1" s="1"/>
  <c r="BG220" i="1"/>
  <c r="BH220" i="1" s="1"/>
  <c r="BG219" i="1"/>
  <c r="BH219" i="1" s="1"/>
  <c r="BG218" i="1"/>
  <c r="BH218" i="1" s="1"/>
  <c r="BG217" i="1"/>
  <c r="BH217" i="1" s="1"/>
  <c r="BG216" i="1"/>
  <c r="BH216" i="1" s="1"/>
  <c r="BG215" i="1"/>
  <c r="BH215" i="1" s="1"/>
  <c r="BG214" i="1"/>
  <c r="BH214" i="1" s="1"/>
  <c r="BG213" i="1"/>
  <c r="BH213" i="1" s="1"/>
  <c r="BG212" i="1"/>
  <c r="BH212" i="1" s="1"/>
  <c r="BG211" i="1"/>
  <c r="BH211" i="1" s="1"/>
  <c r="BG210" i="1"/>
  <c r="BH210" i="1" s="1"/>
  <c r="BG209" i="1"/>
  <c r="BH209" i="1" s="1"/>
  <c r="BG208" i="1"/>
  <c r="BH208" i="1" s="1"/>
  <c r="BG207" i="1"/>
  <c r="BH207" i="1" s="1"/>
  <c r="BG206" i="1"/>
  <c r="BH206" i="1" s="1"/>
  <c r="BG205" i="1"/>
  <c r="BH205" i="1" s="1"/>
  <c r="BG204" i="1"/>
  <c r="BH204" i="1" s="1"/>
  <c r="BG203" i="1"/>
  <c r="BH203" i="1" s="1"/>
  <c r="BG202" i="1"/>
  <c r="BH202" i="1" s="1"/>
  <c r="BG201" i="1"/>
  <c r="BH201" i="1" s="1"/>
  <c r="BG200" i="1"/>
  <c r="BH200" i="1" s="1"/>
  <c r="BG199" i="1"/>
  <c r="BH199" i="1" s="1"/>
  <c r="BG198" i="1"/>
  <c r="BH198" i="1" s="1"/>
  <c r="BG197" i="1"/>
  <c r="BH197" i="1" s="1"/>
  <c r="BG196" i="1"/>
  <c r="BH196" i="1" s="1"/>
  <c r="BG195" i="1"/>
  <c r="BH195" i="1" s="1"/>
  <c r="BG194" i="1"/>
  <c r="BH194" i="1" s="1"/>
  <c r="BG193" i="1"/>
  <c r="BH193" i="1" s="1"/>
  <c r="BG192" i="1"/>
  <c r="BH192" i="1" s="1"/>
  <c r="BG191" i="1"/>
  <c r="BH191" i="1" s="1"/>
  <c r="BG190" i="1"/>
  <c r="BH190" i="1" s="1"/>
  <c r="BG189" i="1"/>
  <c r="BH189" i="1" s="1"/>
  <c r="BG188" i="1"/>
  <c r="BH188" i="1" s="1"/>
  <c r="BG187" i="1"/>
  <c r="BH187" i="1" s="1"/>
  <c r="BG186" i="1"/>
  <c r="BH186" i="1" s="1"/>
  <c r="BG185" i="1"/>
  <c r="BH185" i="1" s="1"/>
  <c r="BG184" i="1"/>
  <c r="BH184" i="1" s="1"/>
  <c r="BG183" i="1"/>
  <c r="BH183" i="1" s="1"/>
  <c r="BG182" i="1"/>
  <c r="BH182" i="1" s="1"/>
  <c r="BG181" i="1"/>
  <c r="BH181" i="1" s="1"/>
  <c r="BG180" i="1"/>
  <c r="BH180" i="1" s="1"/>
  <c r="BG179" i="1"/>
  <c r="BH179" i="1" s="1"/>
  <c r="BG178" i="1"/>
  <c r="BH178" i="1" s="1"/>
  <c r="BG177" i="1"/>
  <c r="BH177" i="1" s="1"/>
  <c r="BG176" i="1"/>
  <c r="BH176" i="1" s="1"/>
  <c r="BG175" i="1"/>
  <c r="BH175" i="1" s="1"/>
  <c r="BG174" i="1"/>
  <c r="BH174" i="1" s="1"/>
  <c r="BG173" i="1"/>
  <c r="BH173" i="1" s="1"/>
  <c r="BG172" i="1"/>
  <c r="BH172" i="1" s="1"/>
  <c r="BG171" i="1"/>
  <c r="BH171" i="1" s="1"/>
  <c r="BG170" i="1"/>
  <c r="BH170" i="1" s="1"/>
  <c r="BG169" i="1"/>
  <c r="BH169" i="1" s="1"/>
  <c r="BG168" i="1"/>
  <c r="BH168" i="1" s="1"/>
  <c r="BG167" i="1"/>
  <c r="BH167" i="1" s="1"/>
  <c r="BG166" i="1"/>
  <c r="BH166" i="1" s="1"/>
  <c r="BG165" i="1"/>
  <c r="BH165" i="1" s="1"/>
  <c r="BG164" i="1"/>
  <c r="BH164" i="1" s="1"/>
  <c r="BG163" i="1"/>
  <c r="BH163" i="1" s="1"/>
  <c r="BG162" i="1"/>
  <c r="BH162" i="1" s="1"/>
  <c r="BG161" i="1"/>
  <c r="BH161" i="1" s="1"/>
  <c r="BG160" i="1"/>
  <c r="BH160" i="1" s="1"/>
  <c r="BG159" i="1"/>
  <c r="BH159" i="1" s="1"/>
  <c r="BG158" i="1"/>
  <c r="BH158" i="1" s="1"/>
  <c r="BG157" i="1"/>
  <c r="BH157" i="1" s="1"/>
  <c r="BG156" i="1"/>
  <c r="BH156" i="1" s="1"/>
  <c r="BG155" i="1"/>
  <c r="BH155" i="1" s="1"/>
  <c r="BG154" i="1"/>
  <c r="BH154" i="1" s="1"/>
  <c r="BG153" i="1"/>
  <c r="BH153" i="1" s="1"/>
  <c r="BG152" i="1"/>
  <c r="BH152" i="1" s="1"/>
  <c r="BG151" i="1"/>
  <c r="BH151" i="1" s="1"/>
  <c r="BG150" i="1"/>
  <c r="BH150" i="1" s="1"/>
  <c r="BG149" i="1"/>
  <c r="BH149" i="1" s="1"/>
  <c r="BG148" i="1"/>
  <c r="BH148" i="1" s="1"/>
  <c r="BG147" i="1"/>
  <c r="BH147" i="1" s="1"/>
  <c r="BG146" i="1"/>
  <c r="BH146" i="1" s="1"/>
  <c r="BG145" i="1"/>
  <c r="BH145" i="1" s="1"/>
  <c r="BG144" i="1"/>
  <c r="BH144" i="1" s="1"/>
  <c r="BG143" i="1"/>
  <c r="BH143" i="1" s="1"/>
  <c r="BG142" i="1"/>
  <c r="BH142" i="1" s="1"/>
  <c r="BG141" i="1"/>
  <c r="BH141" i="1" s="1"/>
  <c r="BG140" i="1"/>
  <c r="BH140" i="1" s="1"/>
  <c r="BG139" i="1"/>
  <c r="BH139" i="1" s="1"/>
  <c r="BG138" i="1"/>
  <c r="BH138" i="1" s="1"/>
  <c r="BG137" i="1"/>
  <c r="BH137" i="1" s="1"/>
  <c r="BG136" i="1"/>
  <c r="BH136" i="1" s="1"/>
  <c r="BG135" i="1"/>
  <c r="BH135" i="1" s="1"/>
  <c r="BG134" i="1"/>
  <c r="BH134" i="1" s="1"/>
  <c r="BG133" i="1"/>
  <c r="BH133" i="1" s="1"/>
  <c r="BG132" i="1"/>
  <c r="BH132" i="1" s="1"/>
  <c r="BG131" i="1"/>
  <c r="BH131" i="1" s="1"/>
  <c r="BG130" i="1"/>
  <c r="BH130" i="1" s="1"/>
  <c r="BG129" i="1"/>
  <c r="BH129" i="1" s="1"/>
  <c r="BG128" i="1"/>
  <c r="BH128" i="1" s="1"/>
  <c r="BG127" i="1"/>
  <c r="BH127" i="1" s="1"/>
  <c r="BG126" i="1"/>
  <c r="BH126" i="1" s="1"/>
  <c r="BG125" i="1"/>
  <c r="BH125" i="1" s="1"/>
  <c r="BG124" i="1"/>
  <c r="BH124" i="1" s="1"/>
  <c r="BG123" i="1"/>
  <c r="BH123" i="1" s="1"/>
  <c r="BG122" i="1"/>
  <c r="BH122" i="1" s="1"/>
  <c r="BG121" i="1"/>
  <c r="BH121" i="1" s="1"/>
  <c r="BG120" i="1"/>
  <c r="BH120" i="1" s="1"/>
  <c r="BG119" i="1"/>
  <c r="BH119" i="1" s="1"/>
  <c r="BG118" i="1"/>
  <c r="BH118" i="1" s="1"/>
  <c r="BG117" i="1"/>
  <c r="BH117" i="1" s="1"/>
  <c r="BG116" i="1"/>
  <c r="BH116" i="1" s="1"/>
  <c r="BG115" i="1"/>
  <c r="BH115" i="1" s="1"/>
  <c r="BG114" i="1"/>
  <c r="BH114" i="1" s="1"/>
  <c r="BG113" i="1"/>
  <c r="BH113" i="1" s="1"/>
  <c r="BG112" i="1"/>
  <c r="BH112" i="1" s="1"/>
  <c r="BG111" i="1"/>
  <c r="BH111" i="1" s="1"/>
  <c r="BG110" i="1"/>
  <c r="BH110" i="1" s="1"/>
  <c r="BG109" i="1"/>
  <c r="BH109" i="1" s="1"/>
  <c r="BG108" i="1"/>
  <c r="BH108" i="1" s="1"/>
  <c r="BG107" i="1"/>
  <c r="BH107" i="1" s="1"/>
  <c r="BG106" i="1"/>
  <c r="BH106" i="1" s="1"/>
  <c r="BG105" i="1"/>
  <c r="BH105" i="1" s="1"/>
  <c r="BG104" i="1"/>
  <c r="BH104" i="1" s="1"/>
  <c r="BG103" i="1"/>
  <c r="BH103" i="1" s="1"/>
  <c r="BG102" i="1"/>
  <c r="BH102" i="1" s="1"/>
  <c r="BG101" i="1"/>
  <c r="BH101" i="1" s="1"/>
  <c r="BG100" i="1"/>
  <c r="BH100" i="1" s="1"/>
  <c r="BG99" i="1"/>
  <c r="BH99" i="1" s="1"/>
  <c r="BG98" i="1"/>
  <c r="BH98" i="1" s="1"/>
  <c r="BG97" i="1"/>
  <c r="BH97" i="1" s="1"/>
  <c r="BG96" i="1"/>
  <c r="BH96" i="1" s="1"/>
  <c r="BG95" i="1"/>
  <c r="BH95" i="1" s="1"/>
  <c r="BG94" i="1"/>
  <c r="BH94" i="1" s="1"/>
  <c r="BG93" i="1"/>
  <c r="BH93" i="1" s="1"/>
  <c r="BG92" i="1"/>
  <c r="BH92" i="1" s="1"/>
  <c r="BG91" i="1"/>
  <c r="BH91" i="1" s="1"/>
  <c r="BG90" i="1"/>
  <c r="BH90" i="1" s="1"/>
  <c r="BG89" i="1"/>
  <c r="BH89" i="1" s="1"/>
  <c r="BG88" i="1"/>
  <c r="BH88" i="1" s="1"/>
  <c r="BG87" i="1"/>
  <c r="BH87" i="1" s="1"/>
  <c r="BG86" i="1"/>
  <c r="BH86" i="1" s="1"/>
  <c r="BG85" i="1"/>
  <c r="BH85" i="1" s="1"/>
  <c r="BG84" i="1"/>
  <c r="BH84" i="1" s="1"/>
  <c r="BG83" i="1"/>
  <c r="BH83" i="1" s="1"/>
  <c r="BG82" i="1"/>
  <c r="BH82" i="1" s="1"/>
  <c r="BG81" i="1"/>
  <c r="BH81" i="1" s="1"/>
  <c r="BG80" i="1"/>
  <c r="BH80" i="1" s="1"/>
  <c r="BG79" i="1"/>
  <c r="BH79" i="1" s="1"/>
  <c r="BG78" i="1"/>
  <c r="BH78" i="1" s="1"/>
  <c r="BG77" i="1"/>
  <c r="BH77" i="1" s="1"/>
  <c r="BG76" i="1"/>
  <c r="BH76" i="1" s="1"/>
  <c r="BG75" i="1"/>
  <c r="BH75" i="1" s="1"/>
  <c r="BG74" i="1"/>
  <c r="BH74" i="1" s="1"/>
  <c r="BG73" i="1"/>
  <c r="BH73" i="1" s="1"/>
  <c r="BG72" i="1"/>
  <c r="BH72" i="1" s="1"/>
  <c r="BG71" i="1"/>
  <c r="BH71" i="1" s="1"/>
  <c r="BG70" i="1"/>
  <c r="BH70" i="1" s="1"/>
  <c r="BG69" i="1"/>
  <c r="BH69" i="1" s="1"/>
  <c r="BG68" i="1"/>
  <c r="BH68" i="1" s="1"/>
  <c r="BG67" i="1"/>
  <c r="BH67" i="1" s="1"/>
  <c r="BG66" i="1"/>
  <c r="BH66" i="1" s="1"/>
  <c r="BG65" i="1"/>
  <c r="BH65" i="1" s="1"/>
  <c r="BG64" i="1"/>
  <c r="BH64" i="1" s="1"/>
  <c r="BG63" i="1"/>
  <c r="BH63" i="1" s="1"/>
  <c r="BG62" i="1"/>
  <c r="BH62" i="1" s="1"/>
  <c r="BG61" i="1"/>
  <c r="BH61" i="1" s="1"/>
  <c r="BG60" i="1"/>
  <c r="BH60" i="1" s="1"/>
  <c r="BG59" i="1"/>
  <c r="BH59" i="1" s="1"/>
  <c r="BG58" i="1"/>
  <c r="BH58" i="1" s="1"/>
  <c r="BG57" i="1"/>
  <c r="BH57" i="1" s="1"/>
  <c r="BG56" i="1"/>
  <c r="BH56" i="1" s="1"/>
  <c r="BG55" i="1"/>
  <c r="BH55" i="1" s="1"/>
  <c r="BG54" i="1"/>
  <c r="BH54" i="1" s="1"/>
  <c r="BG53" i="1"/>
  <c r="BH53" i="1" s="1"/>
  <c r="BG52" i="1"/>
  <c r="BH52" i="1" s="1"/>
  <c r="BG51" i="1"/>
  <c r="BH51" i="1" s="1"/>
  <c r="BG50" i="1"/>
  <c r="BH50" i="1" s="1"/>
  <c r="BG49" i="1"/>
  <c r="BH49" i="1" s="1"/>
  <c r="BG48" i="1"/>
  <c r="BH48" i="1" s="1"/>
  <c r="BG47" i="1"/>
  <c r="BH47" i="1" s="1"/>
  <c r="BG46" i="1"/>
  <c r="BH46" i="1" s="1"/>
  <c r="BG45" i="1"/>
  <c r="BH45" i="1" s="1"/>
  <c r="BG44" i="1"/>
  <c r="BH44" i="1" s="1"/>
  <c r="BG43" i="1"/>
  <c r="BH43" i="1" s="1"/>
  <c r="BG42" i="1"/>
  <c r="BH42" i="1" s="1"/>
  <c r="BG41" i="1"/>
  <c r="BH41" i="1" s="1"/>
  <c r="BG40" i="1"/>
  <c r="BH40" i="1" s="1"/>
  <c r="BG39" i="1"/>
  <c r="BH39" i="1" s="1"/>
  <c r="BG38" i="1"/>
  <c r="BH38" i="1" s="1"/>
  <c r="BG37" i="1"/>
  <c r="BH37" i="1" s="1"/>
  <c r="BG36" i="1"/>
  <c r="BH36" i="1" s="1"/>
  <c r="BG35" i="1"/>
  <c r="BH35" i="1" s="1"/>
  <c r="BG34" i="1"/>
  <c r="BH34" i="1" s="1"/>
  <c r="BG33" i="1"/>
  <c r="BH33" i="1" s="1"/>
  <c r="BG32" i="1"/>
  <c r="BH32" i="1" s="1"/>
  <c r="BG31" i="1"/>
  <c r="BH31" i="1" s="1"/>
  <c r="BG30" i="1"/>
  <c r="BH30" i="1" s="1"/>
  <c r="BG29" i="1"/>
  <c r="BH29" i="1" s="1"/>
  <c r="BG28" i="1"/>
  <c r="BH28" i="1" s="1"/>
  <c r="BG27" i="1"/>
  <c r="BH27" i="1" s="1"/>
  <c r="BG26" i="1"/>
  <c r="BH26" i="1" s="1"/>
  <c r="BG25" i="1"/>
  <c r="BH25" i="1" s="1"/>
  <c r="BG24" i="1"/>
  <c r="BH24" i="1" s="1"/>
  <c r="BG23" i="1"/>
  <c r="BH23" i="1" s="1"/>
  <c r="BG22" i="1"/>
  <c r="BH22" i="1" s="1"/>
  <c r="BG21" i="1"/>
  <c r="BH21" i="1" s="1"/>
  <c r="BG20" i="1"/>
  <c r="BH20" i="1" s="1"/>
  <c r="BG19" i="1"/>
  <c r="BH19" i="1" s="1"/>
  <c r="BG18" i="1"/>
  <c r="BH18" i="1" s="1"/>
  <c r="BG17" i="1"/>
  <c r="BH17" i="1" s="1"/>
  <c r="BG16" i="1"/>
  <c r="BH16" i="1" s="1"/>
  <c r="BG15" i="1"/>
  <c r="BH15" i="1" s="1"/>
  <c r="BG14" i="1"/>
  <c r="BH14" i="1" s="1"/>
  <c r="BG13" i="1"/>
  <c r="BH13" i="1" s="1"/>
  <c r="BG12" i="1"/>
  <c r="BH12" i="1" s="1"/>
  <c r="BG11" i="1"/>
  <c r="BH11" i="1" s="1"/>
  <c r="BD459" i="1"/>
  <c r="BE459" i="1" s="1"/>
  <c r="BD458" i="1"/>
  <c r="BE458" i="1" s="1"/>
  <c r="BD457" i="1"/>
  <c r="BE457" i="1" s="1"/>
  <c r="BD456" i="1"/>
  <c r="BE456" i="1" s="1"/>
  <c r="BD455" i="1"/>
  <c r="BE455" i="1" s="1"/>
  <c r="BD454" i="1"/>
  <c r="BE454" i="1" s="1"/>
  <c r="BD453" i="1"/>
  <c r="BE453" i="1" s="1"/>
  <c r="BD452" i="1"/>
  <c r="BE452" i="1" s="1"/>
  <c r="BD451" i="1"/>
  <c r="BE451" i="1" s="1"/>
  <c r="BD450" i="1"/>
  <c r="BE450" i="1" s="1"/>
  <c r="BD449" i="1"/>
  <c r="BE449" i="1" s="1"/>
  <c r="BD448" i="1"/>
  <c r="BE448" i="1" s="1"/>
  <c r="BD447" i="1"/>
  <c r="BE447" i="1" s="1"/>
  <c r="BD446" i="1"/>
  <c r="BE446" i="1" s="1"/>
  <c r="BD445" i="1"/>
  <c r="BE445" i="1" s="1"/>
  <c r="BD444" i="1"/>
  <c r="BE444" i="1" s="1"/>
  <c r="BD443" i="1"/>
  <c r="BE443" i="1" s="1"/>
  <c r="BD442" i="1"/>
  <c r="BE442" i="1" s="1"/>
  <c r="BD441" i="1"/>
  <c r="BE441" i="1" s="1"/>
  <c r="BD440" i="1"/>
  <c r="BE440" i="1" s="1"/>
  <c r="BD439" i="1"/>
  <c r="BE439" i="1" s="1"/>
  <c r="BD438" i="1"/>
  <c r="BE438" i="1" s="1"/>
  <c r="BD437" i="1"/>
  <c r="BE437" i="1" s="1"/>
  <c r="BD436" i="1"/>
  <c r="BE436" i="1" s="1"/>
  <c r="BD435" i="1"/>
  <c r="BE435" i="1" s="1"/>
  <c r="BD434" i="1"/>
  <c r="BE434" i="1" s="1"/>
  <c r="BD433" i="1"/>
  <c r="BE433" i="1" s="1"/>
  <c r="BD432" i="1"/>
  <c r="BE432" i="1" s="1"/>
  <c r="BD431" i="1"/>
  <c r="BE431" i="1" s="1"/>
  <c r="BD430" i="1"/>
  <c r="BE430" i="1" s="1"/>
  <c r="BD429" i="1"/>
  <c r="BE429" i="1" s="1"/>
  <c r="BD428" i="1"/>
  <c r="BE428" i="1" s="1"/>
  <c r="BD427" i="1"/>
  <c r="BE427" i="1" s="1"/>
  <c r="BD426" i="1"/>
  <c r="BE426" i="1" s="1"/>
  <c r="BD425" i="1"/>
  <c r="BE425" i="1" s="1"/>
  <c r="BD424" i="1"/>
  <c r="BE424" i="1" s="1"/>
  <c r="BD423" i="1"/>
  <c r="BE423" i="1" s="1"/>
  <c r="BD422" i="1"/>
  <c r="BE422" i="1" s="1"/>
  <c r="BD421" i="1"/>
  <c r="BE421" i="1" s="1"/>
  <c r="BD420" i="1"/>
  <c r="BE420" i="1" s="1"/>
  <c r="BD419" i="1"/>
  <c r="BE419" i="1" s="1"/>
  <c r="BD418" i="1"/>
  <c r="BE418" i="1" s="1"/>
  <c r="BD417" i="1"/>
  <c r="BE417" i="1" s="1"/>
  <c r="BD416" i="1"/>
  <c r="BE416" i="1" s="1"/>
  <c r="BD415" i="1"/>
  <c r="BE415" i="1" s="1"/>
  <c r="BD414" i="1"/>
  <c r="BE414" i="1" s="1"/>
  <c r="BD413" i="1"/>
  <c r="BE413" i="1" s="1"/>
  <c r="BD412" i="1"/>
  <c r="BE412" i="1" s="1"/>
  <c r="BD411" i="1"/>
  <c r="BE411" i="1" s="1"/>
  <c r="BD410" i="1"/>
  <c r="BE410" i="1" s="1"/>
  <c r="BD409" i="1"/>
  <c r="BE409" i="1" s="1"/>
  <c r="BD408" i="1"/>
  <c r="BE408" i="1" s="1"/>
  <c r="BD407" i="1"/>
  <c r="BE407" i="1" s="1"/>
  <c r="BD406" i="1"/>
  <c r="BE406" i="1" s="1"/>
  <c r="BD405" i="1"/>
  <c r="BE405" i="1" s="1"/>
  <c r="BD404" i="1"/>
  <c r="BE404" i="1" s="1"/>
  <c r="BD403" i="1"/>
  <c r="BE403" i="1" s="1"/>
  <c r="BD402" i="1"/>
  <c r="BE402" i="1" s="1"/>
  <c r="BD401" i="1"/>
  <c r="BE401" i="1" s="1"/>
  <c r="BD400" i="1"/>
  <c r="BE400" i="1" s="1"/>
  <c r="BD399" i="1"/>
  <c r="BE399" i="1" s="1"/>
  <c r="BD398" i="1"/>
  <c r="BE398" i="1" s="1"/>
  <c r="BD397" i="1"/>
  <c r="BE397" i="1" s="1"/>
  <c r="BD396" i="1"/>
  <c r="BE396" i="1" s="1"/>
  <c r="BD395" i="1"/>
  <c r="BE395" i="1" s="1"/>
  <c r="BD394" i="1"/>
  <c r="BE394" i="1" s="1"/>
  <c r="BD393" i="1"/>
  <c r="BE393" i="1" s="1"/>
  <c r="BD392" i="1"/>
  <c r="BE392" i="1" s="1"/>
  <c r="BD391" i="1"/>
  <c r="BE391" i="1" s="1"/>
  <c r="BD390" i="1"/>
  <c r="BE390" i="1" s="1"/>
  <c r="BD389" i="1"/>
  <c r="BE389" i="1" s="1"/>
  <c r="BD388" i="1"/>
  <c r="BE388" i="1" s="1"/>
  <c r="BD387" i="1"/>
  <c r="BE387" i="1" s="1"/>
  <c r="BD386" i="1"/>
  <c r="BE386" i="1" s="1"/>
  <c r="BD385" i="1"/>
  <c r="BE385" i="1" s="1"/>
  <c r="BD384" i="1"/>
  <c r="BE384" i="1" s="1"/>
  <c r="BD383" i="1"/>
  <c r="BE383" i="1" s="1"/>
  <c r="BD382" i="1"/>
  <c r="BE382" i="1" s="1"/>
  <c r="BD381" i="1"/>
  <c r="BE381" i="1" s="1"/>
  <c r="BD380" i="1"/>
  <c r="BE380" i="1" s="1"/>
  <c r="BD379" i="1"/>
  <c r="BE379" i="1" s="1"/>
  <c r="BD378" i="1"/>
  <c r="BE378" i="1" s="1"/>
  <c r="BD377" i="1"/>
  <c r="BE377" i="1" s="1"/>
  <c r="BD376" i="1"/>
  <c r="BE376" i="1" s="1"/>
  <c r="BD375" i="1"/>
  <c r="BE375" i="1" s="1"/>
  <c r="BD374" i="1"/>
  <c r="BE374" i="1" s="1"/>
  <c r="BD373" i="1"/>
  <c r="BE373" i="1" s="1"/>
  <c r="BD372" i="1"/>
  <c r="BE372" i="1" s="1"/>
  <c r="BD371" i="1"/>
  <c r="BE371" i="1" s="1"/>
  <c r="BD370" i="1"/>
  <c r="BE370" i="1" s="1"/>
  <c r="BD369" i="1"/>
  <c r="BE369" i="1" s="1"/>
  <c r="BD368" i="1"/>
  <c r="BE368" i="1" s="1"/>
  <c r="BD367" i="1"/>
  <c r="BE367" i="1" s="1"/>
  <c r="BD366" i="1"/>
  <c r="BE366" i="1" s="1"/>
  <c r="BD365" i="1"/>
  <c r="BE365" i="1" s="1"/>
  <c r="BD364" i="1"/>
  <c r="BE364" i="1" s="1"/>
  <c r="BD363" i="1"/>
  <c r="BE363" i="1" s="1"/>
  <c r="BD362" i="1"/>
  <c r="BE362" i="1" s="1"/>
  <c r="BD361" i="1"/>
  <c r="BE361" i="1" s="1"/>
  <c r="BD360" i="1"/>
  <c r="BE360" i="1" s="1"/>
  <c r="BD359" i="1"/>
  <c r="BE359" i="1" s="1"/>
  <c r="BD358" i="1"/>
  <c r="BE358" i="1" s="1"/>
  <c r="BD357" i="1"/>
  <c r="BE357" i="1" s="1"/>
  <c r="BD356" i="1"/>
  <c r="BE356" i="1" s="1"/>
  <c r="BD355" i="1"/>
  <c r="BE355" i="1" s="1"/>
  <c r="BD354" i="1"/>
  <c r="BE354" i="1" s="1"/>
  <c r="BD353" i="1"/>
  <c r="BE353" i="1" s="1"/>
  <c r="BD352" i="1"/>
  <c r="BE352" i="1" s="1"/>
  <c r="BD351" i="1"/>
  <c r="BE351" i="1" s="1"/>
  <c r="BD350" i="1"/>
  <c r="BE350" i="1" s="1"/>
  <c r="BD349" i="1"/>
  <c r="BE349" i="1" s="1"/>
  <c r="BD348" i="1"/>
  <c r="BE348" i="1" s="1"/>
  <c r="BD347" i="1"/>
  <c r="BE347" i="1" s="1"/>
  <c r="BD346" i="1"/>
  <c r="BE346" i="1" s="1"/>
  <c r="BD345" i="1"/>
  <c r="BE345" i="1" s="1"/>
  <c r="BD344" i="1"/>
  <c r="BE344" i="1" s="1"/>
  <c r="BD343" i="1"/>
  <c r="BE343" i="1" s="1"/>
  <c r="BD342" i="1"/>
  <c r="BE342" i="1" s="1"/>
  <c r="BD341" i="1"/>
  <c r="BE341" i="1" s="1"/>
  <c r="BD340" i="1"/>
  <c r="BE340" i="1" s="1"/>
  <c r="BD339" i="1"/>
  <c r="BE339" i="1" s="1"/>
  <c r="BD338" i="1"/>
  <c r="BE338" i="1" s="1"/>
  <c r="BD337" i="1"/>
  <c r="BE337" i="1" s="1"/>
  <c r="BD336" i="1"/>
  <c r="BE336" i="1" s="1"/>
  <c r="BD335" i="1"/>
  <c r="BE335" i="1" s="1"/>
  <c r="BD334" i="1"/>
  <c r="BE334" i="1" s="1"/>
  <c r="BD333" i="1"/>
  <c r="BE333" i="1" s="1"/>
  <c r="BD332" i="1"/>
  <c r="BE332" i="1" s="1"/>
  <c r="BD331" i="1"/>
  <c r="BE331" i="1" s="1"/>
  <c r="BD330" i="1"/>
  <c r="BE330" i="1" s="1"/>
  <c r="BD329" i="1"/>
  <c r="BE329" i="1" s="1"/>
  <c r="BD328" i="1"/>
  <c r="BE328" i="1" s="1"/>
  <c r="BD327" i="1"/>
  <c r="BE327" i="1" s="1"/>
  <c r="BD326" i="1"/>
  <c r="BE326" i="1" s="1"/>
  <c r="BD325" i="1"/>
  <c r="BE325" i="1" s="1"/>
  <c r="BD324" i="1"/>
  <c r="BE324" i="1" s="1"/>
  <c r="BD323" i="1"/>
  <c r="BE323" i="1" s="1"/>
  <c r="BD322" i="1"/>
  <c r="BE322" i="1" s="1"/>
  <c r="BD321" i="1"/>
  <c r="BE321" i="1" s="1"/>
  <c r="BD320" i="1"/>
  <c r="BE320" i="1" s="1"/>
  <c r="BD319" i="1"/>
  <c r="BE319" i="1" s="1"/>
  <c r="BD318" i="1"/>
  <c r="BE318" i="1" s="1"/>
  <c r="BD317" i="1"/>
  <c r="BE317" i="1" s="1"/>
  <c r="BD316" i="1"/>
  <c r="BE316" i="1" s="1"/>
  <c r="BD315" i="1"/>
  <c r="BE315" i="1" s="1"/>
  <c r="BD314" i="1"/>
  <c r="BE314" i="1" s="1"/>
  <c r="BD313" i="1"/>
  <c r="BE313" i="1" s="1"/>
  <c r="BD312" i="1"/>
  <c r="BE312" i="1" s="1"/>
  <c r="BD311" i="1"/>
  <c r="BE311" i="1" s="1"/>
  <c r="BD310" i="1"/>
  <c r="BE310" i="1" s="1"/>
  <c r="BD309" i="1"/>
  <c r="BE309" i="1" s="1"/>
  <c r="BD308" i="1"/>
  <c r="BE308" i="1" s="1"/>
  <c r="BD307" i="1"/>
  <c r="BE307" i="1" s="1"/>
  <c r="BD306" i="1"/>
  <c r="BE306" i="1" s="1"/>
  <c r="BD305" i="1"/>
  <c r="BE305" i="1" s="1"/>
  <c r="BD304" i="1"/>
  <c r="BE304" i="1" s="1"/>
  <c r="BD303" i="1"/>
  <c r="BE303" i="1" s="1"/>
  <c r="BD302" i="1"/>
  <c r="BE302" i="1" s="1"/>
  <c r="BD301" i="1"/>
  <c r="BE301" i="1" s="1"/>
  <c r="BD300" i="1"/>
  <c r="BE300" i="1" s="1"/>
  <c r="BD299" i="1"/>
  <c r="BE299" i="1" s="1"/>
  <c r="BD298" i="1"/>
  <c r="BE298" i="1" s="1"/>
  <c r="BD297" i="1"/>
  <c r="BE297" i="1" s="1"/>
  <c r="BD296" i="1"/>
  <c r="BE296" i="1" s="1"/>
  <c r="BD295" i="1"/>
  <c r="BE295" i="1" s="1"/>
  <c r="BD294" i="1"/>
  <c r="BE294" i="1" s="1"/>
  <c r="BD293" i="1"/>
  <c r="BE293" i="1" s="1"/>
  <c r="BD292" i="1"/>
  <c r="BE292" i="1" s="1"/>
  <c r="BD291" i="1"/>
  <c r="BE291" i="1" s="1"/>
  <c r="BD290" i="1"/>
  <c r="BE290" i="1" s="1"/>
  <c r="BD289" i="1"/>
  <c r="BE289" i="1" s="1"/>
  <c r="BD288" i="1"/>
  <c r="BE288" i="1" s="1"/>
  <c r="BD287" i="1"/>
  <c r="BE287" i="1" s="1"/>
  <c r="BD286" i="1"/>
  <c r="BE286" i="1" s="1"/>
  <c r="BD285" i="1"/>
  <c r="BE285" i="1" s="1"/>
  <c r="BD284" i="1"/>
  <c r="BE284" i="1" s="1"/>
  <c r="BD283" i="1"/>
  <c r="BE283" i="1" s="1"/>
  <c r="BD282" i="1"/>
  <c r="BE282" i="1" s="1"/>
  <c r="BD281" i="1"/>
  <c r="BE281" i="1" s="1"/>
  <c r="BD280" i="1"/>
  <c r="BE280" i="1" s="1"/>
  <c r="BD279" i="1"/>
  <c r="BE279" i="1" s="1"/>
  <c r="BD278" i="1"/>
  <c r="BE278" i="1" s="1"/>
  <c r="BD277" i="1"/>
  <c r="BE277" i="1" s="1"/>
  <c r="BD276" i="1"/>
  <c r="BE276" i="1" s="1"/>
  <c r="BD275" i="1"/>
  <c r="BE275" i="1" s="1"/>
  <c r="BD274" i="1"/>
  <c r="BE274" i="1" s="1"/>
  <c r="BD273" i="1"/>
  <c r="BE273" i="1" s="1"/>
  <c r="BD272" i="1"/>
  <c r="BE272" i="1" s="1"/>
  <c r="BD271" i="1"/>
  <c r="BE271" i="1" s="1"/>
  <c r="BD270" i="1"/>
  <c r="BE270" i="1" s="1"/>
  <c r="BD269" i="1"/>
  <c r="BE269" i="1" s="1"/>
  <c r="BD268" i="1"/>
  <c r="BE268" i="1" s="1"/>
  <c r="BD267" i="1"/>
  <c r="BE267" i="1" s="1"/>
  <c r="BD266" i="1"/>
  <c r="BE266" i="1" s="1"/>
  <c r="BD265" i="1"/>
  <c r="BE265" i="1" s="1"/>
  <c r="BD264" i="1"/>
  <c r="BE264" i="1" s="1"/>
  <c r="BD263" i="1"/>
  <c r="BE263" i="1" s="1"/>
  <c r="BD262" i="1"/>
  <c r="BE262" i="1" s="1"/>
  <c r="BD261" i="1"/>
  <c r="BE261" i="1" s="1"/>
  <c r="BD260" i="1"/>
  <c r="BE260" i="1" s="1"/>
  <c r="BD259" i="1"/>
  <c r="BE259" i="1" s="1"/>
  <c r="BD258" i="1"/>
  <c r="BE258" i="1" s="1"/>
  <c r="BD257" i="1"/>
  <c r="BE257" i="1" s="1"/>
  <c r="BD256" i="1"/>
  <c r="BE256" i="1" s="1"/>
  <c r="BD255" i="1"/>
  <c r="BE255" i="1" s="1"/>
  <c r="BD254" i="1"/>
  <c r="BE254" i="1" s="1"/>
  <c r="BD253" i="1"/>
  <c r="BE253" i="1" s="1"/>
  <c r="BD252" i="1"/>
  <c r="BE252" i="1" s="1"/>
  <c r="BD251" i="1"/>
  <c r="BE251" i="1" s="1"/>
  <c r="BD250" i="1"/>
  <c r="BE250" i="1" s="1"/>
  <c r="BD249" i="1"/>
  <c r="BE249" i="1" s="1"/>
  <c r="BD248" i="1"/>
  <c r="BE248" i="1" s="1"/>
  <c r="BD247" i="1"/>
  <c r="BE247" i="1" s="1"/>
  <c r="BD246" i="1"/>
  <c r="BE246" i="1" s="1"/>
  <c r="BD245" i="1"/>
  <c r="BE245" i="1" s="1"/>
  <c r="BD244" i="1"/>
  <c r="BE244" i="1" s="1"/>
  <c r="BD243" i="1"/>
  <c r="BE243" i="1" s="1"/>
  <c r="BD242" i="1"/>
  <c r="BE242" i="1" s="1"/>
  <c r="BD241" i="1"/>
  <c r="BE241" i="1" s="1"/>
  <c r="BD240" i="1"/>
  <c r="BE240" i="1" s="1"/>
  <c r="BD239" i="1"/>
  <c r="BE239" i="1" s="1"/>
  <c r="BD238" i="1"/>
  <c r="BE238" i="1" s="1"/>
  <c r="BD237" i="1"/>
  <c r="BE237" i="1" s="1"/>
  <c r="BD236" i="1"/>
  <c r="BE236" i="1" s="1"/>
  <c r="BD235" i="1"/>
  <c r="BE235" i="1" s="1"/>
  <c r="BD234" i="1"/>
  <c r="BE234" i="1" s="1"/>
  <c r="BD233" i="1"/>
  <c r="BE233" i="1" s="1"/>
  <c r="BD232" i="1"/>
  <c r="BE232" i="1" s="1"/>
  <c r="BD231" i="1"/>
  <c r="BE231" i="1" s="1"/>
  <c r="BD230" i="1"/>
  <c r="BE230" i="1" s="1"/>
  <c r="BD229" i="1"/>
  <c r="BE229" i="1" s="1"/>
  <c r="BD228" i="1"/>
  <c r="BE228" i="1" s="1"/>
  <c r="BD227" i="1"/>
  <c r="BE227" i="1" s="1"/>
  <c r="BD226" i="1"/>
  <c r="BE226" i="1" s="1"/>
  <c r="BD225" i="1"/>
  <c r="BE225" i="1" s="1"/>
  <c r="BD224" i="1"/>
  <c r="BE224" i="1" s="1"/>
  <c r="BD223" i="1"/>
  <c r="BE223" i="1" s="1"/>
  <c r="BD222" i="1"/>
  <c r="BE222" i="1" s="1"/>
  <c r="BD221" i="1"/>
  <c r="BE221" i="1" s="1"/>
  <c r="BD220" i="1"/>
  <c r="BE220" i="1" s="1"/>
  <c r="BD219" i="1"/>
  <c r="BE219" i="1" s="1"/>
  <c r="BD218" i="1"/>
  <c r="BE218" i="1" s="1"/>
  <c r="BD217" i="1"/>
  <c r="BE217" i="1" s="1"/>
  <c r="BD216" i="1"/>
  <c r="BE216" i="1" s="1"/>
  <c r="BD215" i="1"/>
  <c r="BE215" i="1" s="1"/>
  <c r="BD214" i="1"/>
  <c r="BE214" i="1" s="1"/>
  <c r="BD213" i="1"/>
  <c r="BE213" i="1" s="1"/>
  <c r="BD212" i="1"/>
  <c r="BE212" i="1" s="1"/>
  <c r="BD211" i="1"/>
  <c r="BE211" i="1" s="1"/>
  <c r="BD210" i="1"/>
  <c r="BE210" i="1" s="1"/>
  <c r="BD209" i="1"/>
  <c r="BE209" i="1" s="1"/>
  <c r="BD208" i="1"/>
  <c r="BE208" i="1" s="1"/>
  <c r="BD207" i="1"/>
  <c r="BE207" i="1" s="1"/>
  <c r="BD206" i="1"/>
  <c r="BE206" i="1" s="1"/>
  <c r="BD205" i="1"/>
  <c r="BE205" i="1" s="1"/>
  <c r="BD204" i="1"/>
  <c r="BE204" i="1" s="1"/>
  <c r="BD203" i="1"/>
  <c r="BE203" i="1" s="1"/>
  <c r="BD202" i="1"/>
  <c r="BE202" i="1" s="1"/>
  <c r="BD201" i="1"/>
  <c r="BE201" i="1" s="1"/>
  <c r="BD200" i="1"/>
  <c r="BE200" i="1" s="1"/>
  <c r="BD199" i="1"/>
  <c r="BE199" i="1" s="1"/>
  <c r="BD198" i="1"/>
  <c r="BE198" i="1" s="1"/>
  <c r="BD197" i="1"/>
  <c r="BE197" i="1" s="1"/>
  <c r="BD196" i="1"/>
  <c r="BE196" i="1" s="1"/>
  <c r="BD195" i="1"/>
  <c r="BE195" i="1" s="1"/>
  <c r="BD194" i="1"/>
  <c r="BE194" i="1" s="1"/>
  <c r="BD193" i="1"/>
  <c r="BE193" i="1" s="1"/>
  <c r="BD192" i="1"/>
  <c r="BE192" i="1" s="1"/>
  <c r="BD191" i="1"/>
  <c r="BE191" i="1" s="1"/>
  <c r="BD190" i="1"/>
  <c r="BE190" i="1" s="1"/>
  <c r="BD189" i="1"/>
  <c r="BE189" i="1" s="1"/>
  <c r="BD188" i="1"/>
  <c r="BE188" i="1" s="1"/>
  <c r="BD187" i="1"/>
  <c r="BE187" i="1" s="1"/>
  <c r="BD186" i="1"/>
  <c r="BE186" i="1" s="1"/>
  <c r="BD185" i="1"/>
  <c r="BE185" i="1" s="1"/>
  <c r="BD184" i="1"/>
  <c r="BE184" i="1" s="1"/>
  <c r="BD183" i="1"/>
  <c r="BE183" i="1" s="1"/>
  <c r="BD182" i="1"/>
  <c r="BE182" i="1" s="1"/>
  <c r="BD181" i="1"/>
  <c r="BE181" i="1" s="1"/>
  <c r="BD180" i="1"/>
  <c r="BE180" i="1" s="1"/>
  <c r="BD179" i="1"/>
  <c r="BE179" i="1" s="1"/>
  <c r="BD178" i="1"/>
  <c r="BE178" i="1" s="1"/>
  <c r="BD177" i="1"/>
  <c r="BE177" i="1" s="1"/>
  <c r="BD176" i="1"/>
  <c r="BE176" i="1" s="1"/>
  <c r="BD175" i="1"/>
  <c r="BE175" i="1" s="1"/>
  <c r="BD174" i="1"/>
  <c r="BE174" i="1" s="1"/>
  <c r="BD173" i="1"/>
  <c r="BE173" i="1" s="1"/>
  <c r="BD172" i="1"/>
  <c r="BE172" i="1" s="1"/>
  <c r="BD171" i="1"/>
  <c r="BE171" i="1" s="1"/>
  <c r="BD170" i="1"/>
  <c r="BE170" i="1" s="1"/>
  <c r="BD169" i="1"/>
  <c r="BE169" i="1" s="1"/>
  <c r="BD168" i="1"/>
  <c r="BE168" i="1" s="1"/>
  <c r="BD167" i="1"/>
  <c r="BE167" i="1" s="1"/>
  <c r="BD166" i="1"/>
  <c r="BE166" i="1" s="1"/>
  <c r="BD165" i="1"/>
  <c r="BE165" i="1" s="1"/>
  <c r="BD164" i="1"/>
  <c r="BE164" i="1" s="1"/>
  <c r="BD163" i="1"/>
  <c r="BE163" i="1" s="1"/>
  <c r="BD162" i="1"/>
  <c r="BE162" i="1" s="1"/>
  <c r="BD161" i="1"/>
  <c r="BE161" i="1" s="1"/>
  <c r="BD160" i="1"/>
  <c r="BE160" i="1" s="1"/>
  <c r="BD159" i="1"/>
  <c r="BE159" i="1" s="1"/>
  <c r="BD158" i="1"/>
  <c r="BE158" i="1" s="1"/>
  <c r="BD157" i="1"/>
  <c r="BE157" i="1" s="1"/>
  <c r="BD156" i="1"/>
  <c r="BE156" i="1" s="1"/>
  <c r="BD155" i="1"/>
  <c r="BE155" i="1" s="1"/>
  <c r="BD154" i="1"/>
  <c r="BE154" i="1" s="1"/>
  <c r="BD153" i="1"/>
  <c r="BE153" i="1" s="1"/>
  <c r="BD152" i="1"/>
  <c r="BE152" i="1" s="1"/>
  <c r="BD151" i="1"/>
  <c r="BE151" i="1" s="1"/>
  <c r="BD150" i="1"/>
  <c r="BE150" i="1" s="1"/>
  <c r="BD149" i="1"/>
  <c r="BE149" i="1" s="1"/>
  <c r="BD148" i="1"/>
  <c r="BE148" i="1" s="1"/>
  <c r="BD147" i="1"/>
  <c r="BE147" i="1" s="1"/>
  <c r="BD146" i="1"/>
  <c r="BE146" i="1" s="1"/>
  <c r="BD145" i="1"/>
  <c r="BE145" i="1" s="1"/>
  <c r="BD144" i="1"/>
  <c r="BE144" i="1" s="1"/>
  <c r="BD143" i="1"/>
  <c r="BE143" i="1" s="1"/>
  <c r="BD142" i="1"/>
  <c r="BE142" i="1" s="1"/>
  <c r="BD141" i="1"/>
  <c r="BE141" i="1" s="1"/>
  <c r="BD140" i="1"/>
  <c r="BE140" i="1" s="1"/>
  <c r="BD139" i="1"/>
  <c r="BE139" i="1" s="1"/>
  <c r="BD138" i="1"/>
  <c r="BE138" i="1" s="1"/>
  <c r="BD137" i="1"/>
  <c r="BE137" i="1" s="1"/>
  <c r="BD136" i="1"/>
  <c r="BE136" i="1" s="1"/>
  <c r="BD135" i="1"/>
  <c r="BE135" i="1" s="1"/>
  <c r="BD134" i="1"/>
  <c r="BE134" i="1" s="1"/>
  <c r="BD133" i="1"/>
  <c r="BE133" i="1" s="1"/>
  <c r="BD132" i="1"/>
  <c r="BE132" i="1" s="1"/>
  <c r="BD131" i="1"/>
  <c r="BE131" i="1" s="1"/>
  <c r="BD130" i="1"/>
  <c r="BE130" i="1" s="1"/>
  <c r="BD129" i="1"/>
  <c r="BE129" i="1" s="1"/>
  <c r="BD128" i="1"/>
  <c r="BE128" i="1" s="1"/>
  <c r="BD127" i="1"/>
  <c r="BE127" i="1" s="1"/>
  <c r="BD126" i="1"/>
  <c r="BE126" i="1" s="1"/>
  <c r="BD125" i="1"/>
  <c r="BE125" i="1" s="1"/>
  <c r="BD124" i="1"/>
  <c r="BE124" i="1" s="1"/>
  <c r="BD123" i="1"/>
  <c r="BE123" i="1" s="1"/>
  <c r="BD122" i="1"/>
  <c r="BE122" i="1" s="1"/>
  <c r="BD121" i="1"/>
  <c r="BE121" i="1" s="1"/>
  <c r="BD120" i="1"/>
  <c r="BE120" i="1" s="1"/>
  <c r="BD119" i="1"/>
  <c r="BE119" i="1" s="1"/>
  <c r="BD118" i="1"/>
  <c r="BE118" i="1" s="1"/>
  <c r="BD117" i="1"/>
  <c r="BE117" i="1" s="1"/>
  <c r="BD116" i="1"/>
  <c r="BE116" i="1" s="1"/>
  <c r="BD115" i="1"/>
  <c r="BE115" i="1" s="1"/>
  <c r="BD114" i="1"/>
  <c r="BE114" i="1" s="1"/>
  <c r="BD113" i="1"/>
  <c r="BE113" i="1" s="1"/>
  <c r="BD112" i="1"/>
  <c r="BE112" i="1" s="1"/>
  <c r="BD111" i="1"/>
  <c r="BE111" i="1" s="1"/>
  <c r="BD110" i="1"/>
  <c r="BE110" i="1" s="1"/>
  <c r="BD109" i="1"/>
  <c r="BE109" i="1" s="1"/>
  <c r="BD108" i="1"/>
  <c r="BE108" i="1" s="1"/>
  <c r="BD107" i="1"/>
  <c r="BE107" i="1" s="1"/>
  <c r="BD106" i="1"/>
  <c r="BE106" i="1" s="1"/>
  <c r="BD105" i="1"/>
  <c r="BE105" i="1" s="1"/>
  <c r="BD104" i="1"/>
  <c r="BE104" i="1" s="1"/>
  <c r="BD103" i="1"/>
  <c r="BE103" i="1" s="1"/>
  <c r="BD102" i="1"/>
  <c r="BE102" i="1" s="1"/>
  <c r="BD101" i="1"/>
  <c r="BE101" i="1" s="1"/>
  <c r="BD100" i="1"/>
  <c r="BE100" i="1" s="1"/>
  <c r="BD99" i="1"/>
  <c r="BE99" i="1" s="1"/>
  <c r="BD98" i="1"/>
  <c r="BE98" i="1" s="1"/>
  <c r="BD97" i="1"/>
  <c r="BE97" i="1" s="1"/>
  <c r="BD96" i="1"/>
  <c r="BE96" i="1" s="1"/>
  <c r="BD95" i="1"/>
  <c r="BE95" i="1" s="1"/>
  <c r="BD94" i="1"/>
  <c r="BE94" i="1" s="1"/>
  <c r="BD93" i="1"/>
  <c r="BE93" i="1" s="1"/>
  <c r="BD92" i="1"/>
  <c r="BE92" i="1" s="1"/>
  <c r="BD91" i="1"/>
  <c r="BE91" i="1" s="1"/>
  <c r="BD90" i="1"/>
  <c r="BE90" i="1" s="1"/>
  <c r="BD89" i="1"/>
  <c r="BE89" i="1" s="1"/>
  <c r="BD88" i="1"/>
  <c r="BE88" i="1" s="1"/>
  <c r="BD87" i="1"/>
  <c r="BE87" i="1" s="1"/>
  <c r="BD86" i="1"/>
  <c r="BE86" i="1" s="1"/>
  <c r="BD85" i="1"/>
  <c r="BE85" i="1" s="1"/>
  <c r="BD84" i="1"/>
  <c r="BE84" i="1" s="1"/>
  <c r="BD83" i="1"/>
  <c r="BE83" i="1" s="1"/>
  <c r="BD82" i="1"/>
  <c r="BE82" i="1" s="1"/>
  <c r="BD81" i="1"/>
  <c r="BE81" i="1" s="1"/>
  <c r="BD80" i="1"/>
  <c r="BE80" i="1" s="1"/>
  <c r="BD79" i="1"/>
  <c r="BE79" i="1" s="1"/>
  <c r="BD78" i="1"/>
  <c r="BE78" i="1" s="1"/>
  <c r="BD77" i="1"/>
  <c r="BE77" i="1" s="1"/>
  <c r="BD76" i="1"/>
  <c r="BE76" i="1" s="1"/>
  <c r="BD75" i="1"/>
  <c r="BE75" i="1" s="1"/>
  <c r="BD74" i="1"/>
  <c r="BE74" i="1" s="1"/>
  <c r="BD73" i="1"/>
  <c r="BE73" i="1" s="1"/>
  <c r="BD72" i="1"/>
  <c r="BE72" i="1" s="1"/>
  <c r="BD71" i="1"/>
  <c r="BE71" i="1" s="1"/>
  <c r="BD70" i="1"/>
  <c r="BE70" i="1" s="1"/>
  <c r="BD69" i="1"/>
  <c r="BE69" i="1" s="1"/>
  <c r="BD68" i="1"/>
  <c r="BE68" i="1" s="1"/>
  <c r="BD67" i="1"/>
  <c r="BE67" i="1" s="1"/>
  <c r="BD66" i="1"/>
  <c r="BE66" i="1" s="1"/>
  <c r="BD65" i="1"/>
  <c r="BE65" i="1" s="1"/>
  <c r="BD64" i="1"/>
  <c r="BE64" i="1" s="1"/>
  <c r="BD63" i="1"/>
  <c r="BE63" i="1" s="1"/>
  <c r="BD62" i="1"/>
  <c r="BE62" i="1" s="1"/>
  <c r="BD61" i="1"/>
  <c r="BE61" i="1" s="1"/>
  <c r="BD60" i="1"/>
  <c r="BE60" i="1" s="1"/>
  <c r="BD59" i="1"/>
  <c r="BE59" i="1" s="1"/>
  <c r="BD58" i="1"/>
  <c r="BE58" i="1" s="1"/>
  <c r="BD57" i="1"/>
  <c r="BE57" i="1" s="1"/>
  <c r="BD56" i="1"/>
  <c r="BE56" i="1" s="1"/>
  <c r="BD55" i="1"/>
  <c r="BE55" i="1" s="1"/>
  <c r="BD54" i="1"/>
  <c r="BE54" i="1" s="1"/>
  <c r="BD53" i="1"/>
  <c r="BE53" i="1" s="1"/>
  <c r="BD52" i="1"/>
  <c r="BE52" i="1" s="1"/>
  <c r="BD51" i="1"/>
  <c r="BE51" i="1" s="1"/>
  <c r="BD50" i="1"/>
  <c r="BE50" i="1" s="1"/>
  <c r="BD49" i="1"/>
  <c r="BE49" i="1" s="1"/>
  <c r="BD48" i="1"/>
  <c r="BE48" i="1" s="1"/>
  <c r="BD47" i="1"/>
  <c r="BE47" i="1" s="1"/>
  <c r="BD46" i="1"/>
  <c r="BE46" i="1" s="1"/>
  <c r="BD45" i="1"/>
  <c r="BE45" i="1" s="1"/>
  <c r="BD44" i="1"/>
  <c r="BE44" i="1" s="1"/>
  <c r="BD43" i="1"/>
  <c r="BE43" i="1" s="1"/>
  <c r="BD42" i="1"/>
  <c r="BE42" i="1" s="1"/>
  <c r="BD41" i="1"/>
  <c r="BE41" i="1" s="1"/>
  <c r="BD40" i="1"/>
  <c r="BE40" i="1" s="1"/>
  <c r="BD39" i="1"/>
  <c r="BE39" i="1" s="1"/>
  <c r="BD38" i="1"/>
  <c r="BE38" i="1" s="1"/>
  <c r="BD37" i="1"/>
  <c r="BE37" i="1" s="1"/>
  <c r="BD36" i="1"/>
  <c r="BE36" i="1" s="1"/>
  <c r="BD35" i="1"/>
  <c r="BE35" i="1" s="1"/>
  <c r="BD34" i="1"/>
  <c r="BE34" i="1" s="1"/>
  <c r="BD33" i="1"/>
  <c r="BE33" i="1" s="1"/>
  <c r="BD32" i="1"/>
  <c r="BE32" i="1" s="1"/>
  <c r="BD31" i="1"/>
  <c r="BE31" i="1" s="1"/>
  <c r="BD30" i="1"/>
  <c r="BE30" i="1" s="1"/>
  <c r="BD29" i="1"/>
  <c r="BE29" i="1" s="1"/>
  <c r="BD28" i="1"/>
  <c r="BE28" i="1" s="1"/>
  <c r="BD27" i="1"/>
  <c r="BE27" i="1" s="1"/>
  <c r="BD26" i="1"/>
  <c r="BE26" i="1" s="1"/>
  <c r="BD25" i="1"/>
  <c r="BE25" i="1" s="1"/>
  <c r="BD24" i="1"/>
  <c r="BE24" i="1" s="1"/>
  <c r="BD23" i="1"/>
  <c r="BE23" i="1" s="1"/>
  <c r="BD22" i="1"/>
  <c r="BE22" i="1" s="1"/>
  <c r="BD21" i="1"/>
  <c r="BE21" i="1" s="1"/>
  <c r="BD20" i="1"/>
  <c r="BE20" i="1" s="1"/>
  <c r="BD19" i="1"/>
  <c r="BE19" i="1" s="1"/>
  <c r="BD18" i="1"/>
  <c r="BE18" i="1" s="1"/>
  <c r="BD17" i="1"/>
  <c r="BE17" i="1" s="1"/>
  <c r="BD16" i="1"/>
  <c r="BE16" i="1" s="1"/>
  <c r="BD15" i="1"/>
  <c r="BE15" i="1" s="1"/>
  <c r="BD14" i="1"/>
  <c r="BE14" i="1" s="1"/>
  <c r="BD13" i="1"/>
  <c r="BE13" i="1" s="1"/>
  <c r="BD12" i="1"/>
  <c r="BE12" i="1" s="1"/>
  <c r="BD11" i="1"/>
  <c r="BE11" i="1" s="1"/>
  <c r="BA459" i="1"/>
  <c r="BB459" i="1" s="1"/>
  <c r="BA458" i="1"/>
  <c r="BB458" i="1" s="1"/>
  <c r="BA457" i="1"/>
  <c r="BB457" i="1" s="1"/>
  <c r="BA456" i="1"/>
  <c r="BB456" i="1" s="1"/>
  <c r="BA455" i="1"/>
  <c r="BB455" i="1" s="1"/>
  <c r="BA454" i="1"/>
  <c r="BB454" i="1" s="1"/>
  <c r="BA453" i="1"/>
  <c r="BB453" i="1" s="1"/>
  <c r="BA452" i="1"/>
  <c r="BB452" i="1" s="1"/>
  <c r="BA451" i="1"/>
  <c r="BB451" i="1" s="1"/>
  <c r="BA450" i="1"/>
  <c r="BB450" i="1" s="1"/>
  <c r="BA449" i="1"/>
  <c r="BB449" i="1" s="1"/>
  <c r="BA448" i="1"/>
  <c r="BB448" i="1" s="1"/>
  <c r="BA447" i="1"/>
  <c r="BB447" i="1" s="1"/>
  <c r="BA446" i="1"/>
  <c r="BB446" i="1" s="1"/>
  <c r="BA445" i="1"/>
  <c r="BB445" i="1" s="1"/>
  <c r="BA444" i="1"/>
  <c r="BB444" i="1" s="1"/>
  <c r="BA443" i="1"/>
  <c r="BB443" i="1" s="1"/>
  <c r="BA442" i="1"/>
  <c r="BB442" i="1" s="1"/>
  <c r="BA441" i="1"/>
  <c r="BB441" i="1" s="1"/>
  <c r="BA440" i="1"/>
  <c r="BB440" i="1" s="1"/>
  <c r="BA439" i="1"/>
  <c r="BB439" i="1" s="1"/>
  <c r="BA438" i="1"/>
  <c r="BB438" i="1" s="1"/>
  <c r="BA437" i="1"/>
  <c r="BB437" i="1" s="1"/>
  <c r="BA436" i="1"/>
  <c r="BB436" i="1" s="1"/>
  <c r="BA435" i="1"/>
  <c r="BB435" i="1" s="1"/>
  <c r="BA434" i="1"/>
  <c r="BB434" i="1" s="1"/>
  <c r="BA433" i="1"/>
  <c r="BB433" i="1" s="1"/>
  <c r="BA432" i="1"/>
  <c r="BB432" i="1" s="1"/>
  <c r="BA431" i="1"/>
  <c r="BB431" i="1" s="1"/>
  <c r="BA430" i="1"/>
  <c r="BB430" i="1" s="1"/>
  <c r="BA429" i="1"/>
  <c r="BB429" i="1" s="1"/>
  <c r="BA428" i="1"/>
  <c r="BB428" i="1" s="1"/>
  <c r="BA427" i="1"/>
  <c r="BB427" i="1" s="1"/>
  <c r="BA426" i="1"/>
  <c r="BB426" i="1" s="1"/>
  <c r="BA425" i="1"/>
  <c r="BB425" i="1" s="1"/>
  <c r="BA424" i="1"/>
  <c r="BB424" i="1" s="1"/>
  <c r="BA423" i="1"/>
  <c r="BB423" i="1" s="1"/>
  <c r="BA422" i="1"/>
  <c r="BB422" i="1" s="1"/>
  <c r="BA421" i="1"/>
  <c r="BB421" i="1" s="1"/>
  <c r="BA420" i="1"/>
  <c r="BB420" i="1" s="1"/>
  <c r="BA419" i="1"/>
  <c r="BB419" i="1" s="1"/>
  <c r="BA418" i="1"/>
  <c r="BB418" i="1" s="1"/>
  <c r="BA417" i="1"/>
  <c r="BB417" i="1" s="1"/>
  <c r="BA416" i="1"/>
  <c r="BB416" i="1" s="1"/>
  <c r="BA415" i="1"/>
  <c r="BB415" i="1" s="1"/>
  <c r="BA414" i="1"/>
  <c r="BB414" i="1" s="1"/>
  <c r="BA413" i="1"/>
  <c r="BB413" i="1" s="1"/>
  <c r="BA412" i="1"/>
  <c r="BB412" i="1" s="1"/>
  <c r="BA411" i="1"/>
  <c r="BB411" i="1" s="1"/>
  <c r="BA410" i="1"/>
  <c r="BB410" i="1" s="1"/>
  <c r="BA409" i="1"/>
  <c r="BB409" i="1" s="1"/>
  <c r="BA408" i="1"/>
  <c r="BB408" i="1" s="1"/>
  <c r="BA407" i="1"/>
  <c r="BB407" i="1" s="1"/>
  <c r="BA406" i="1"/>
  <c r="BB406" i="1" s="1"/>
  <c r="BA405" i="1"/>
  <c r="BB405" i="1" s="1"/>
  <c r="BA404" i="1"/>
  <c r="BB404" i="1" s="1"/>
  <c r="BA403" i="1"/>
  <c r="BB403" i="1" s="1"/>
  <c r="BA402" i="1"/>
  <c r="BB402" i="1" s="1"/>
  <c r="BA401" i="1"/>
  <c r="BB401" i="1" s="1"/>
  <c r="BA400" i="1"/>
  <c r="BB400" i="1" s="1"/>
  <c r="BA399" i="1"/>
  <c r="BB399" i="1" s="1"/>
  <c r="BA398" i="1"/>
  <c r="BB398" i="1" s="1"/>
  <c r="BA397" i="1"/>
  <c r="BB397" i="1" s="1"/>
  <c r="BA396" i="1"/>
  <c r="BB396" i="1" s="1"/>
  <c r="BA395" i="1"/>
  <c r="BB395" i="1" s="1"/>
  <c r="BA394" i="1"/>
  <c r="BB394" i="1" s="1"/>
  <c r="BA393" i="1"/>
  <c r="BB393" i="1" s="1"/>
  <c r="BA392" i="1"/>
  <c r="BB392" i="1" s="1"/>
  <c r="BA391" i="1"/>
  <c r="BB391" i="1" s="1"/>
  <c r="BA390" i="1"/>
  <c r="BB390" i="1" s="1"/>
  <c r="BA389" i="1"/>
  <c r="BB389" i="1" s="1"/>
  <c r="BA388" i="1"/>
  <c r="BB388" i="1" s="1"/>
  <c r="BA387" i="1"/>
  <c r="BB387" i="1" s="1"/>
  <c r="BA386" i="1"/>
  <c r="BB386" i="1" s="1"/>
  <c r="BA385" i="1"/>
  <c r="BB385" i="1" s="1"/>
  <c r="BA384" i="1"/>
  <c r="BB384" i="1" s="1"/>
  <c r="BA383" i="1"/>
  <c r="BB383" i="1" s="1"/>
  <c r="BA382" i="1"/>
  <c r="BB382" i="1" s="1"/>
  <c r="BA381" i="1"/>
  <c r="BB381" i="1" s="1"/>
  <c r="BA380" i="1"/>
  <c r="BB380" i="1" s="1"/>
  <c r="BA379" i="1"/>
  <c r="BB379" i="1" s="1"/>
  <c r="BA378" i="1"/>
  <c r="BB378" i="1" s="1"/>
  <c r="BA377" i="1"/>
  <c r="BB377" i="1" s="1"/>
  <c r="BA376" i="1"/>
  <c r="BB376" i="1" s="1"/>
  <c r="BA375" i="1"/>
  <c r="BB375" i="1" s="1"/>
  <c r="BA374" i="1"/>
  <c r="BB374" i="1" s="1"/>
  <c r="BA373" i="1"/>
  <c r="BB373" i="1" s="1"/>
  <c r="BA372" i="1"/>
  <c r="BB372" i="1" s="1"/>
  <c r="BA371" i="1"/>
  <c r="BB371" i="1" s="1"/>
  <c r="BA370" i="1"/>
  <c r="BB370" i="1" s="1"/>
  <c r="BA369" i="1"/>
  <c r="BB369" i="1" s="1"/>
  <c r="BA368" i="1"/>
  <c r="BB368" i="1" s="1"/>
  <c r="BA367" i="1"/>
  <c r="BB367" i="1" s="1"/>
  <c r="BA366" i="1"/>
  <c r="BB366" i="1" s="1"/>
  <c r="BA365" i="1"/>
  <c r="BB365" i="1" s="1"/>
  <c r="BA364" i="1"/>
  <c r="BB364" i="1" s="1"/>
  <c r="BA363" i="1"/>
  <c r="BB363" i="1" s="1"/>
  <c r="BA362" i="1"/>
  <c r="BB362" i="1" s="1"/>
  <c r="BA361" i="1"/>
  <c r="BB361" i="1" s="1"/>
  <c r="BA360" i="1"/>
  <c r="BB360" i="1" s="1"/>
  <c r="BA359" i="1"/>
  <c r="BB359" i="1" s="1"/>
  <c r="BA358" i="1"/>
  <c r="BB358" i="1" s="1"/>
  <c r="BA357" i="1"/>
  <c r="BB357" i="1" s="1"/>
  <c r="BA356" i="1"/>
  <c r="BB356" i="1" s="1"/>
  <c r="BA355" i="1"/>
  <c r="BB355" i="1" s="1"/>
  <c r="BA354" i="1"/>
  <c r="BB354" i="1" s="1"/>
  <c r="BA353" i="1"/>
  <c r="BB353" i="1" s="1"/>
  <c r="BA352" i="1"/>
  <c r="BB352" i="1" s="1"/>
  <c r="BA351" i="1"/>
  <c r="BB351" i="1" s="1"/>
  <c r="BA350" i="1"/>
  <c r="BB350" i="1" s="1"/>
  <c r="BA349" i="1"/>
  <c r="BB349" i="1" s="1"/>
  <c r="BA348" i="1"/>
  <c r="BB348" i="1" s="1"/>
  <c r="BA347" i="1"/>
  <c r="BB347" i="1" s="1"/>
  <c r="BA346" i="1"/>
  <c r="BB346" i="1" s="1"/>
  <c r="BA345" i="1"/>
  <c r="BB345" i="1" s="1"/>
  <c r="BA344" i="1"/>
  <c r="BB344" i="1" s="1"/>
  <c r="BA343" i="1"/>
  <c r="BB343" i="1" s="1"/>
  <c r="BA342" i="1"/>
  <c r="BB342" i="1" s="1"/>
  <c r="BA341" i="1"/>
  <c r="BB341" i="1" s="1"/>
  <c r="BA340" i="1"/>
  <c r="BB340" i="1" s="1"/>
  <c r="BA339" i="1"/>
  <c r="BB339" i="1" s="1"/>
  <c r="BA338" i="1"/>
  <c r="BB338" i="1" s="1"/>
  <c r="BA337" i="1"/>
  <c r="BB337" i="1" s="1"/>
  <c r="BA336" i="1"/>
  <c r="BB336" i="1" s="1"/>
  <c r="BA335" i="1"/>
  <c r="BB335" i="1" s="1"/>
  <c r="BA334" i="1"/>
  <c r="BB334" i="1" s="1"/>
  <c r="BA333" i="1"/>
  <c r="BB333" i="1" s="1"/>
  <c r="BA332" i="1"/>
  <c r="BB332" i="1" s="1"/>
  <c r="BA331" i="1"/>
  <c r="BB331" i="1" s="1"/>
  <c r="BA330" i="1"/>
  <c r="BB330" i="1" s="1"/>
  <c r="BA329" i="1"/>
  <c r="BB329" i="1" s="1"/>
  <c r="BA328" i="1"/>
  <c r="BB328" i="1" s="1"/>
  <c r="BA327" i="1"/>
  <c r="BB327" i="1" s="1"/>
  <c r="BA326" i="1"/>
  <c r="BB326" i="1" s="1"/>
  <c r="BA325" i="1"/>
  <c r="BB325" i="1" s="1"/>
  <c r="BA324" i="1"/>
  <c r="BB324" i="1" s="1"/>
  <c r="BA323" i="1"/>
  <c r="BB323" i="1" s="1"/>
  <c r="BA322" i="1"/>
  <c r="BB322" i="1" s="1"/>
  <c r="BA321" i="1"/>
  <c r="BB321" i="1" s="1"/>
  <c r="BA320" i="1"/>
  <c r="BB320" i="1" s="1"/>
  <c r="BA319" i="1"/>
  <c r="BB319" i="1" s="1"/>
  <c r="BA318" i="1"/>
  <c r="BB318" i="1" s="1"/>
  <c r="BA317" i="1"/>
  <c r="BB317" i="1" s="1"/>
  <c r="BA316" i="1"/>
  <c r="BB316" i="1" s="1"/>
  <c r="BA315" i="1"/>
  <c r="BB315" i="1" s="1"/>
  <c r="BA314" i="1"/>
  <c r="BB314" i="1" s="1"/>
  <c r="BA313" i="1"/>
  <c r="BB313" i="1" s="1"/>
  <c r="BA312" i="1"/>
  <c r="BB312" i="1" s="1"/>
  <c r="BA311" i="1"/>
  <c r="BB311" i="1" s="1"/>
  <c r="BA310" i="1"/>
  <c r="BB310" i="1" s="1"/>
  <c r="BA309" i="1"/>
  <c r="BB309" i="1" s="1"/>
  <c r="BA308" i="1"/>
  <c r="BB308" i="1" s="1"/>
  <c r="BA307" i="1"/>
  <c r="BB307" i="1" s="1"/>
  <c r="BA306" i="1"/>
  <c r="BB306" i="1" s="1"/>
  <c r="BA305" i="1"/>
  <c r="BB305" i="1" s="1"/>
  <c r="BA304" i="1"/>
  <c r="BB304" i="1" s="1"/>
  <c r="BA303" i="1"/>
  <c r="BB303" i="1" s="1"/>
  <c r="BA302" i="1"/>
  <c r="BB302" i="1" s="1"/>
  <c r="BA301" i="1"/>
  <c r="BB301" i="1" s="1"/>
  <c r="BA300" i="1"/>
  <c r="BB300" i="1" s="1"/>
  <c r="BA299" i="1"/>
  <c r="BB299" i="1" s="1"/>
  <c r="BA298" i="1"/>
  <c r="BB298" i="1" s="1"/>
  <c r="BA297" i="1"/>
  <c r="BB297" i="1" s="1"/>
  <c r="BA296" i="1"/>
  <c r="BB296" i="1" s="1"/>
  <c r="BA295" i="1"/>
  <c r="BB295" i="1" s="1"/>
  <c r="BA294" i="1"/>
  <c r="BB294" i="1" s="1"/>
  <c r="BA293" i="1"/>
  <c r="BB293" i="1" s="1"/>
  <c r="BA292" i="1"/>
  <c r="BB292" i="1" s="1"/>
  <c r="BA291" i="1"/>
  <c r="BB291" i="1" s="1"/>
  <c r="BA290" i="1"/>
  <c r="BB290" i="1" s="1"/>
  <c r="BA289" i="1"/>
  <c r="BB289" i="1" s="1"/>
  <c r="BA288" i="1"/>
  <c r="BB288" i="1" s="1"/>
  <c r="BA287" i="1"/>
  <c r="BB287" i="1" s="1"/>
  <c r="BA286" i="1"/>
  <c r="BB286" i="1" s="1"/>
  <c r="BA285" i="1"/>
  <c r="BB285" i="1" s="1"/>
  <c r="BA284" i="1"/>
  <c r="BB284" i="1" s="1"/>
  <c r="BA283" i="1"/>
  <c r="BB283" i="1" s="1"/>
  <c r="BA282" i="1"/>
  <c r="BB282" i="1" s="1"/>
  <c r="BA281" i="1"/>
  <c r="BB281" i="1" s="1"/>
  <c r="BA280" i="1"/>
  <c r="BB280" i="1" s="1"/>
  <c r="BA279" i="1"/>
  <c r="BB279" i="1" s="1"/>
  <c r="BA278" i="1"/>
  <c r="BB278" i="1" s="1"/>
  <c r="BA277" i="1"/>
  <c r="BB277" i="1" s="1"/>
  <c r="BA276" i="1"/>
  <c r="BB276" i="1" s="1"/>
  <c r="BA275" i="1"/>
  <c r="BB275" i="1" s="1"/>
  <c r="BA274" i="1"/>
  <c r="BB274" i="1" s="1"/>
  <c r="BA273" i="1"/>
  <c r="BB273" i="1" s="1"/>
  <c r="BA272" i="1"/>
  <c r="BB272" i="1" s="1"/>
  <c r="BA271" i="1"/>
  <c r="BB271" i="1" s="1"/>
  <c r="BA270" i="1"/>
  <c r="BB270" i="1" s="1"/>
  <c r="BA269" i="1"/>
  <c r="BB269" i="1" s="1"/>
  <c r="BA268" i="1"/>
  <c r="BB268" i="1" s="1"/>
  <c r="BA267" i="1"/>
  <c r="BB267" i="1" s="1"/>
  <c r="BA266" i="1"/>
  <c r="BB266" i="1" s="1"/>
  <c r="BA265" i="1"/>
  <c r="BB265" i="1" s="1"/>
  <c r="BA264" i="1"/>
  <c r="BB264" i="1" s="1"/>
  <c r="BA263" i="1"/>
  <c r="BB263" i="1" s="1"/>
  <c r="BA262" i="1"/>
  <c r="BB262" i="1" s="1"/>
  <c r="BA261" i="1"/>
  <c r="BB261" i="1" s="1"/>
  <c r="BA260" i="1"/>
  <c r="BB260" i="1" s="1"/>
  <c r="BA259" i="1"/>
  <c r="BB259" i="1" s="1"/>
  <c r="BA258" i="1"/>
  <c r="BB258" i="1" s="1"/>
  <c r="BA257" i="1"/>
  <c r="BB257" i="1" s="1"/>
  <c r="BA256" i="1"/>
  <c r="BB256" i="1" s="1"/>
  <c r="BA255" i="1"/>
  <c r="BB255" i="1" s="1"/>
  <c r="BA254" i="1"/>
  <c r="BB254" i="1" s="1"/>
  <c r="BA253" i="1"/>
  <c r="BB253" i="1" s="1"/>
  <c r="BA252" i="1"/>
  <c r="BB252" i="1" s="1"/>
  <c r="BA251" i="1"/>
  <c r="BB251" i="1" s="1"/>
  <c r="BA250" i="1"/>
  <c r="BB250" i="1" s="1"/>
  <c r="BA249" i="1"/>
  <c r="BB249" i="1" s="1"/>
  <c r="BA248" i="1"/>
  <c r="BB248" i="1" s="1"/>
  <c r="BA247" i="1"/>
  <c r="BB247" i="1" s="1"/>
  <c r="BA246" i="1"/>
  <c r="BB246" i="1" s="1"/>
  <c r="BA245" i="1"/>
  <c r="BB245" i="1" s="1"/>
  <c r="BA244" i="1"/>
  <c r="BB244" i="1" s="1"/>
  <c r="BA243" i="1"/>
  <c r="BB243" i="1" s="1"/>
  <c r="BA242" i="1"/>
  <c r="BB242" i="1" s="1"/>
  <c r="BA241" i="1"/>
  <c r="BB241" i="1" s="1"/>
  <c r="BA240" i="1"/>
  <c r="BB240" i="1" s="1"/>
  <c r="BA239" i="1"/>
  <c r="BB239" i="1" s="1"/>
  <c r="BA238" i="1"/>
  <c r="BB238" i="1" s="1"/>
  <c r="BA237" i="1"/>
  <c r="BB237" i="1" s="1"/>
  <c r="BA236" i="1"/>
  <c r="BB236" i="1" s="1"/>
  <c r="BA235" i="1"/>
  <c r="BB235" i="1" s="1"/>
  <c r="BA234" i="1"/>
  <c r="BB234" i="1" s="1"/>
  <c r="BA233" i="1"/>
  <c r="BB233" i="1" s="1"/>
  <c r="BA232" i="1"/>
  <c r="BB232" i="1" s="1"/>
  <c r="BA231" i="1"/>
  <c r="BB231" i="1" s="1"/>
  <c r="BA230" i="1"/>
  <c r="BB230" i="1" s="1"/>
  <c r="BA229" i="1"/>
  <c r="BB229" i="1" s="1"/>
  <c r="BA228" i="1"/>
  <c r="BB228" i="1" s="1"/>
  <c r="BA227" i="1"/>
  <c r="BB227" i="1" s="1"/>
  <c r="BA226" i="1"/>
  <c r="BB226" i="1" s="1"/>
  <c r="BA225" i="1"/>
  <c r="BB225" i="1" s="1"/>
  <c r="BA224" i="1"/>
  <c r="BB224" i="1" s="1"/>
  <c r="BA223" i="1"/>
  <c r="BB223" i="1" s="1"/>
  <c r="BA222" i="1"/>
  <c r="BB222" i="1" s="1"/>
  <c r="BA221" i="1"/>
  <c r="BB221" i="1" s="1"/>
  <c r="BA220" i="1"/>
  <c r="BB220" i="1" s="1"/>
  <c r="BA219" i="1"/>
  <c r="BB219" i="1" s="1"/>
  <c r="BA218" i="1"/>
  <c r="BB218" i="1" s="1"/>
  <c r="BA217" i="1"/>
  <c r="BB217" i="1" s="1"/>
  <c r="BA216" i="1"/>
  <c r="BB216" i="1" s="1"/>
  <c r="BA215" i="1"/>
  <c r="BB215" i="1" s="1"/>
  <c r="BA214" i="1"/>
  <c r="BB214" i="1" s="1"/>
  <c r="BA213" i="1"/>
  <c r="BB213" i="1" s="1"/>
  <c r="BA212" i="1"/>
  <c r="BB212" i="1" s="1"/>
  <c r="BA211" i="1"/>
  <c r="BB211" i="1" s="1"/>
  <c r="BA210" i="1"/>
  <c r="BB210" i="1" s="1"/>
  <c r="BA209" i="1"/>
  <c r="BB209" i="1" s="1"/>
  <c r="BA208" i="1"/>
  <c r="BB208" i="1" s="1"/>
  <c r="BA207" i="1"/>
  <c r="BB207" i="1" s="1"/>
  <c r="BA206" i="1"/>
  <c r="BB206" i="1" s="1"/>
  <c r="BA205" i="1"/>
  <c r="BB205" i="1" s="1"/>
  <c r="BA204" i="1"/>
  <c r="BB204" i="1" s="1"/>
  <c r="BA203" i="1"/>
  <c r="BB203" i="1" s="1"/>
  <c r="BA202" i="1"/>
  <c r="BB202" i="1" s="1"/>
  <c r="BA201" i="1"/>
  <c r="BB201" i="1" s="1"/>
  <c r="BA200" i="1"/>
  <c r="BB200" i="1" s="1"/>
  <c r="BA199" i="1"/>
  <c r="BB199" i="1" s="1"/>
  <c r="BA198" i="1"/>
  <c r="BB198" i="1" s="1"/>
  <c r="BA197" i="1"/>
  <c r="BB197" i="1" s="1"/>
  <c r="BA196" i="1"/>
  <c r="BB196" i="1" s="1"/>
  <c r="BA195" i="1"/>
  <c r="BB195" i="1" s="1"/>
  <c r="BA194" i="1"/>
  <c r="BB194" i="1" s="1"/>
  <c r="BA193" i="1"/>
  <c r="BB193" i="1" s="1"/>
  <c r="BA192" i="1"/>
  <c r="BB192" i="1" s="1"/>
  <c r="BA191" i="1"/>
  <c r="BB191" i="1" s="1"/>
  <c r="BA190" i="1"/>
  <c r="BB190" i="1" s="1"/>
  <c r="BA189" i="1"/>
  <c r="BB189" i="1" s="1"/>
  <c r="BA188" i="1"/>
  <c r="BB188" i="1" s="1"/>
  <c r="BA187" i="1"/>
  <c r="BB187" i="1" s="1"/>
  <c r="BA186" i="1"/>
  <c r="BB186" i="1" s="1"/>
  <c r="BA185" i="1"/>
  <c r="BB185" i="1" s="1"/>
  <c r="BA184" i="1"/>
  <c r="BB184" i="1" s="1"/>
  <c r="BA183" i="1"/>
  <c r="BB183" i="1" s="1"/>
  <c r="BA182" i="1"/>
  <c r="BB182" i="1" s="1"/>
  <c r="BA181" i="1"/>
  <c r="BB181" i="1" s="1"/>
  <c r="BA180" i="1"/>
  <c r="BB180" i="1" s="1"/>
  <c r="BA179" i="1"/>
  <c r="BB179" i="1" s="1"/>
  <c r="BA178" i="1"/>
  <c r="BB178" i="1" s="1"/>
  <c r="BA177" i="1"/>
  <c r="BB177" i="1" s="1"/>
  <c r="BA176" i="1"/>
  <c r="BB176" i="1" s="1"/>
  <c r="BA175" i="1"/>
  <c r="BB175" i="1" s="1"/>
  <c r="BA174" i="1"/>
  <c r="BB174" i="1" s="1"/>
  <c r="BA173" i="1"/>
  <c r="BB173" i="1" s="1"/>
  <c r="BA172" i="1"/>
  <c r="BB172" i="1" s="1"/>
  <c r="BA171" i="1"/>
  <c r="BB171" i="1" s="1"/>
  <c r="BA170" i="1"/>
  <c r="BB170" i="1" s="1"/>
  <c r="BA169" i="1"/>
  <c r="BB169" i="1" s="1"/>
  <c r="BA168" i="1"/>
  <c r="BB168" i="1" s="1"/>
  <c r="BA167" i="1"/>
  <c r="BB167" i="1" s="1"/>
  <c r="BA166" i="1"/>
  <c r="BB166" i="1" s="1"/>
  <c r="BA165" i="1"/>
  <c r="BB165" i="1" s="1"/>
  <c r="BA164" i="1"/>
  <c r="BB164" i="1" s="1"/>
  <c r="BA163" i="1"/>
  <c r="BB163" i="1" s="1"/>
  <c r="BA162" i="1"/>
  <c r="BB162" i="1" s="1"/>
  <c r="BA161" i="1"/>
  <c r="BB161" i="1" s="1"/>
  <c r="BA160" i="1"/>
  <c r="BB160" i="1" s="1"/>
  <c r="BA159" i="1"/>
  <c r="BB159" i="1" s="1"/>
  <c r="BA158" i="1"/>
  <c r="BB158" i="1" s="1"/>
  <c r="BA157" i="1"/>
  <c r="BB157" i="1" s="1"/>
  <c r="BA156" i="1"/>
  <c r="BB156" i="1" s="1"/>
  <c r="BA155" i="1"/>
  <c r="BB155" i="1" s="1"/>
  <c r="BA154" i="1"/>
  <c r="BB154" i="1" s="1"/>
  <c r="BA153" i="1"/>
  <c r="BB153" i="1" s="1"/>
  <c r="BA152" i="1"/>
  <c r="BB152" i="1" s="1"/>
  <c r="BA151" i="1"/>
  <c r="BB151" i="1" s="1"/>
  <c r="BA150" i="1"/>
  <c r="BB150" i="1" s="1"/>
  <c r="BA149" i="1"/>
  <c r="BB149" i="1" s="1"/>
  <c r="BA148" i="1"/>
  <c r="BB148" i="1" s="1"/>
  <c r="BA147" i="1"/>
  <c r="BB147" i="1" s="1"/>
  <c r="BA146" i="1"/>
  <c r="BB146" i="1" s="1"/>
  <c r="BA145" i="1"/>
  <c r="BB145" i="1" s="1"/>
  <c r="BA144" i="1"/>
  <c r="BB144" i="1" s="1"/>
  <c r="BA143" i="1"/>
  <c r="BB143" i="1" s="1"/>
  <c r="BA142" i="1"/>
  <c r="BB142" i="1" s="1"/>
  <c r="BA141" i="1"/>
  <c r="BB141" i="1" s="1"/>
  <c r="BA140" i="1"/>
  <c r="BB140" i="1" s="1"/>
  <c r="BA139" i="1"/>
  <c r="BB139" i="1" s="1"/>
  <c r="BA138" i="1"/>
  <c r="BB138" i="1" s="1"/>
  <c r="BA137" i="1"/>
  <c r="BB137" i="1" s="1"/>
  <c r="BA136" i="1"/>
  <c r="BB136" i="1" s="1"/>
  <c r="BA135" i="1"/>
  <c r="BB135" i="1" s="1"/>
  <c r="BA134" i="1"/>
  <c r="BB134" i="1" s="1"/>
  <c r="BA133" i="1"/>
  <c r="BB133" i="1" s="1"/>
  <c r="BA132" i="1"/>
  <c r="BB132" i="1" s="1"/>
  <c r="BA131" i="1"/>
  <c r="BB131" i="1" s="1"/>
  <c r="BA130" i="1"/>
  <c r="BB130" i="1" s="1"/>
  <c r="BA129" i="1"/>
  <c r="BB129" i="1" s="1"/>
  <c r="BA128" i="1"/>
  <c r="BB128" i="1" s="1"/>
  <c r="BA127" i="1"/>
  <c r="BB127" i="1" s="1"/>
  <c r="BA126" i="1"/>
  <c r="BB126" i="1" s="1"/>
  <c r="BA125" i="1"/>
  <c r="BB125" i="1" s="1"/>
  <c r="BA124" i="1"/>
  <c r="BB124" i="1" s="1"/>
  <c r="BA123" i="1"/>
  <c r="BB123" i="1" s="1"/>
  <c r="BA122" i="1"/>
  <c r="BB122" i="1" s="1"/>
  <c r="BA121" i="1"/>
  <c r="BB121" i="1" s="1"/>
  <c r="BA120" i="1"/>
  <c r="BB120" i="1" s="1"/>
  <c r="BA119" i="1"/>
  <c r="BB119" i="1" s="1"/>
  <c r="BA118" i="1"/>
  <c r="BB118" i="1" s="1"/>
  <c r="BA117" i="1"/>
  <c r="BB117" i="1" s="1"/>
  <c r="BA116" i="1"/>
  <c r="BB116" i="1" s="1"/>
  <c r="BA115" i="1"/>
  <c r="BB115" i="1" s="1"/>
  <c r="BA114" i="1"/>
  <c r="BB114" i="1" s="1"/>
  <c r="BA113" i="1"/>
  <c r="BB113" i="1" s="1"/>
  <c r="BA112" i="1"/>
  <c r="BB112" i="1" s="1"/>
  <c r="BA111" i="1"/>
  <c r="BB111" i="1" s="1"/>
  <c r="BA110" i="1"/>
  <c r="BB110" i="1" s="1"/>
  <c r="BA109" i="1"/>
  <c r="BB109" i="1" s="1"/>
  <c r="BA108" i="1"/>
  <c r="BB108" i="1" s="1"/>
  <c r="BA107" i="1"/>
  <c r="BB107" i="1" s="1"/>
  <c r="BA106" i="1"/>
  <c r="BB106" i="1" s="1"/>
  <c r="BA105" i="1"/>
  <c r="BB105" i="1" s="1"/>
  <c r="BA104" i="1"/>
  <c r="BB104" i="1" s="1"/>
  <c r="BA103" i="1"/>
  <c r="BB103" i="1" s="1"/>
  <c r="BA102" i="1"/>
  <c r="BB102" i="1" s="1"/>
  <c r="BA101" i="1"/>
  <c r="BB101" i="1" s="1"/>
  <c r="BA100" i="1"/>
  <c r="BB100" i="1" s="1"/>
  <c r="BA99" i="1"/>
  <c r="BB99" i="1" s="1"/>
  <c r="BA98" i="1"/>
  <c r="BB98" i="1" s="1"/>
  <c r="BA97" i="1"/>
  <c r="BB97" i="1" s="1"/>
  <c r="BA96" i="1"/>
  <c r="BB96" i="1" s="1"/>
  <c r="BA95" i="1"/>
  <c r="BB95" i="1" s="1"/>
  <c r="BA94" i="1"/>
  <c r="BB94" i="1" s="1"/>
  <c r="BA93" i="1"/>
  <c r="BB93" i="1" s="1"/>
  <c r="BA92" i="1"/>
  <c r="BB92" i="1" s="1"/>
  <c r="BA91" i="1"/>
  <c r="BB91" i="1" s="1"/>
  <c r="BA90" i="1"/>
  <c r="BB90" i="1" s="1"/>
  <c r="BA89" i="1"/>
  <c r="BB89" i="1" s="1"/>
  <c r="BA88" i="1"/>
  <c r="BB88" i="1" s="1"/>
  <c r="BA87" i="1"/>
  <c r="BB87" i="1" s="1"/>
  <c r="BA86" i="1"/>
  <c r="BB86" i="1" s="1"/>
  <c r="BA85" i="1"/>
  <c r="BB85" i="1" s="1"/>
  <c r="BA84" i="1"/>
  <c r="BB84" i="1" s="1"/>
  <c r="BA83" i="1"/>
  <c r="BB83" i="1" s="1"/>
  <c r="BA82" i="1"/>
  <c r="BB82" i="1" s="1"/>
  <c r="BA81" i="1"/>
  <c r="BB81" i="1" s="1"/>
  <c r="BA80" i="1"/>
  <c r="BB80" i="1" s="1"/>
  <c r="BA79" i="1"/>
  <c r="BB79" i="1" s="1"/>
  <c r="BA78" i="1"/>
  <c r="BB78" i="1" s="1"/>
  <c r="BA77" i="1"/>
  <c r="BB77" i="1" s="1"/>
  <c r="BA76" i="1"/>
  <c r="BB76" i="1" s="1"/>
  <c r="BA75" i="1"/>
  <c r="BB75" i="1" s="1"/>
  <c r="BA74" i="1"/>
  <c r="BB74" i="1" s="1"/>
  <c r="BA73" i="1"/>
  <c r="BB73" i="1" s="1"/>
  <c r="BA72" i="1"/>
  <c r="BB72" i="1" s="1"/>
  <c r="BA71" i="1"/>
  <c r="BB71" i="1" s="1"/>
  <c r="BA70" i="1"/>
  <c r="BB70" i="1" s="1"/>
  <c r="BA69" i="1"/>
  <c r="BB69" i="1" s="1"/>
  <c r="BA68" i="1"/>
  <c r="BB68" i="1" s="1"/>
  <c r="BA67" i="1"/>
  <c r="BB67" i="1" s="1"/>
  <c r="BA66" i="1"/>
  <c r="BB66" i="1" s="1"/>
  <c r="BA65" i="1"/>
  <c r="BB65" i="1" s="1"/>
  <c r="BA64" i="1"/>
  <c r="BB64" i="1" s="1"/>
  <c r="BA63" i="1"/>
  <c r="BB63" i="1" s="1"/>
  <c r="BA62" i="1"/>
  <c r="BB62" i="1" s="1"/>
  <c r="BA61" i="1"/>
  <c r="BB61" i="1" s="1"/>
  <c r="BA60" i="1"/>
  <c r="BB60" i="1" s="1"/>
  <c r="BA59" i="1"/>
  <c r="BB59" i="1" s="1"/>
  <c r="BA58" i="1"/>
  <c r="BB58" i="1" s="1"/>
  <c r="BA57" i="1"/>
  <c r="BB57" i="1" s="1"/>
  <c r="BA56" i="1"/>
  <c r="BB56" i="1" s="1"/>
  <c r="BA55" i="1"/>
  <c r="BB55" i="1" s="1"/>
  <c r="BA54" i="1"/>
  <c r="BB54" i="1" s="1"/>
  <c r="BA53" i="1"/>
  <c r="BB53" i="1" s="1"/>
  <c r="BA52" i="1"/>
  <c r="BB52" i="1" s="1"/>
  <c r="BA51" i="1"/>
  <c r="BB51" i="1" s="1"/>
  <c r="BA50" i="1"/>
  <c r="BB50" i="1" s="1"/>
  <c r="BA49" i="1"/>
  <c r="BB49" i="1" s="1"/>
  <c r="BA48" i="1"/>
  <c r="BB48" i="1" s="1"/>
  <c r="BA47" i="1"/>
  <c r="BB47" i="1" s="1"/>
  <c r="BA46" i="1"/>
  <c r="BB46" i="1" s="1"/>
  <c r="BA45" i="1"/>
  <c r="BB45" i="1" s="1"/>
  <c r="BA44" i="1"/>
  <c r="BB44" i="1" s="1"/>
  <c r="BA43" i="1"/>
  <c r="BB43" i="1" s="1"/>
  <c r="BA42" i="1"/>
  <c r="BB42" i="1" s="1"/>
  <c r="BA41" i="1"/>
  <c r="BB41" i="1" s="1"/>
  <c r="BA40" i="1"/>
  <c r="BB40" i="1" s="1"/>
  <c r="BA39" i="1"/>
  <c r="BB39" i="1" s="1"/>
  <c r="BA38" i="1"/>
  <c r="BB38" i="1" s="1"/>
  <c r="BA37" i="1"/>
  <c r="BB37" i="1" s="1"/>
  <c r="BA36" i="1"/>
  <c r="BB36" i="1" s="1"/>
  <c r="BA35" i="1"/>
  <c r="BB35" i="1" s="1"/>
  <c r="BA34" i="1"/>
  <c r="BB34" i="1" s="1"/>
  <c r="BA33" i="1"/>
  <c r="BB33" i="1" s="1"/>
  <c r="BA32" i="1"/>
  <c r="BB32" i="1" s="1"/>
  <c r="BA31" i="1"/>
  <c r="BB31" i="1" s="1"/>
  <c r="BA30" i="1"/>
  <c r="BB30" i="1" s="1"/>
  <c r="BA29" i="1"/>
  <c r="BB29" i="1" s="1"/>
  <c r="BA28" i="1"/>
  <c r="BB28" i="1" s="1"/>
  <c r="BA27" i="1"/>
  <c r="BB27" i="1" s="1"/>
  <c r="BA26" i="1"/>
  <c r="BB26" i="1" s="1"/>
  <c r="BA25" i="1"/>
  <c r="BB25" i="1" s="1"/>
  <c r="BB24" i="1"/>
  <c r="BA24" i="1"/>
  <c r="BA23" i="1"/>
  <c r="BB23" i="1" s="1"/>
  <c r="BA22" i="1"/>
  <c r="BB22" i="1" s="1"/>
  <c r="BA21" i="1"/>
  <c r="BB21" i="1" s="1"/>
  <c r="BA20" i="1"/>
  <c r="BB20" i="1" s="1"/>
  <c r="BA19" i="1"/>
  <c r="BB19" i="1" s="1"/>
  <c r="BA18" i="1"/>
  <c r="BB18" i="1" s="1"/>
  <c r="BA17" i="1"/>
  <c r="BB17" i="1" s="1"/>
  <c r="BA16" i="1"/>
  <c r="BB16" i="1" s="1"/>
  <c r="BA15" i="1"/>
  <c r="BB15" i="1" s="1"/>
  <c r="BA14" i="1"/>
  <c r="BB14" i="1" s="1"/>
  <c r="BA13" i="1"/>
  <c r="BB13" i="1" s="1"/>
  <c r="BA12" i="1"/>
  <c r="BB12" i="1" s="1"/>
  <c r="BA11" i="1"/>
  <c r="BB11" i="1" s="1"/>
  <c r="AX459" i="1"/>
  <c r="AY459" i="1" s="1"/>
  <c r="AX458" i="1"/>
  <c r="AY458" i="1" s="1"/>
  <c r="AX457" i="1"/>
  <c r="AY457" i="1" s="1"/>
  <c r="AX456" i="1"/>
  <c r="AY456" i="1" s="1"/>
  <c r="AX455" i="1"/>
  <c r="AY455" i="1" s="1"/>
  <c r="AX454" i="1"/>
  <c r="AY454" i="1" s="1"/>
  <c r="AX453" i="1"/>
  <c r="AY453" i="1" s="1"/>
  <c r="AX452" i="1"/>
  <c r="AY452" i="1" s="1"/>
  <c r="AX451" i="1"/>
  <c r="AY451" i="1" s="1"/>
  <c r="AX450" i="1"/>
  <c r="AY450" i="1" s="1"/>
  <c r="AX449" i="1"/>
  <c r="AY449" i="1" s="1"/>
  <c r="AX448" i="1"/>
  <c r="AY448" i="1" s="1"/>
  <c r="AX447" i="1"/>
  <c r="AY447" i="1" s="1"/>
  <c r="AX446" i="1"/>
  <c r="AY446" i="1" s="1"/>
  <c r="AX445" i="1"/>
  <c r="AY445" i="1" s="1"/>
  <c r="AX444" i="1"/>
  <c r="AY444" i="1" s="1"/>
  <c r="AX443" i="1"/>
  <c r="AY443" i="1" s="1"/>
  <c r="AX442" i="1"/>
  <c r="AY442" i="1" s="1"/>
  <c r="AX441" i="1"/>
  <c r="AY441" i="1" s="1"/>
  <c r="AX440" i="1"/>
  <c r="AY440" i="1" s="1"/>
  <c r="AX439" i="1"/>
  <c r="AY439" i="1" s="1"/>
  <c r="AX438" i="1"/>
  <c r="AY438" i="1" s="1"/>
  <c r="AX437" i="1"/>
  <c r="AY437" i="1" s="1"/>
  <c r="AX436" i="1"/>
  <c r="AY436" i="1" s="1"/>
  <c r="AX435" i="1"/>
  <c r="AY435" i="1" s="1"/>
  <c r="AX434" i="1"/>
  <c r="AY434" i="1" s="1"/>
  <c r="AX433" i="1"/>
  <c r="AY433" i="1" s="1"/>
  <c r="AX432" i="1"/>
  <c r="AY432" i="1" s="1"/>
  <c r="AX431" i="1"/>
  <c r="AY431" i="1" s="1"/>
  <c r="AX430" i="1"/>
  <c r="AY430" i="1" s="1"/>
  <c r="AX429" i="1"/>
  <c r="AY429" i="1" s="1"/>
  <c r="AX428" i="1"/>
  <c r="AY428" i="1" s="1"/>
  <c r="AX427" i="1"/>
  <c r="AY427" i="1" s="1"/>
  <c r="AX426" i="1"/>
  <c r="AY426" i="1" s="1"/>
  <c r="AX425" i="1"/>
  <c r="AY425" i="1" s="1"/>
  <c r="AX424" i="1"/>
  <c r="AY424" i="1" s="1"/>
  <c r="AX423" i="1"/>
  <c r="AY423" i="1" s="1"/>
  <c r="AX422" i="1"/>
  <c r="AY422" i="1" s="1"/>
  <c r="AX421" i="1"/>
  <c r="AY421" i="1" s="1"/>
  <c r="AX420" i="1"/>
  <c r="AY420" i="1" s="1"/>
  <c r="AX419" i="1"/>
  <c r="AY419" i="1" s="1"/>
  <c r="AX418" i="1"/>
  <c r="AY418" i="1" s="1"/>
  <c r="AX417" i="1"/>
  <c r="AY417" i="1" s="1"/>
  <c r="AX416" i="1"/>
  <c r="AY416" i="1" s="1"/>
  <c r="AX415" i="1"/>
  <c r="AY415" i="1" s="1"/>
  <c r="AX414" i="1"/>
  <c r="AY414" i="1" s="1"/>
  <c r="AX413" i="1"/>
  <c r="AY413" i="1" s="1"/>
  <c r="AX412" i="1"/>
  <c r="AY412" i="1" s="1"/>
  <c r="AX411" i="1"/>
  <c r="AY411" i="1" s="1"/>
  <c r="AX410" i="1"/>
  <c r="AY410" i="1" s="1"/>
  <c r="AX409" i="1"/>
  <c r="AY409" i="1" s="1"/>
  <c r="AX408" i="1"/>
  <c r="AY408" i="1" s="1"/>
  <c r="AX407" i="1"/>
  <c r="AY407" i="1" s="1"/>
  <c r="AX406" i="1"/>
  <c r="AY406" i="1" s="1"/>
  <c r="AX405" i="1"/>
  <c r="AY405" i="1" s="1"/>
  <c r="AX404" i="1"/>
  <c r="AY404" i="1" s="1"/>
  <c r="AX403" i="1"/>
  <c r="AY403" i="1" s="1"/>
  <c r="AX402" i="1"/>
  <c r="AY402" i="1" s="1"/>
  <c r="AX401" i="1"/>
  <c r="AY401" i="1" s="1"/>
  <c r="AX400" i="1"/>
  <c r="AY400" i="1" s="1"/>
  <c r="AX399" i="1"/>
  <c r="AY399" i="1" s="1"/>
  <c r="AX398" i="1"/>
  <c r="AY398" i="1" s="1"/>
  <c r="AX397" i="1"/>
  <c r="AY397" i="1" s="1"/>
  <c r="AX396" i="1"/>
  <c r="AY396" i="1" s="1"/>
  <c r="AX395" i="1"/>
  <c r="AY395" i="1" s="1"/>
  <c r="AX394" i="1"/>
  <c r="AY394" i="1" s="1"/>
  <c r="AX393" i="1"/>
  <c r="AY393" i="1" s="1"/>
  <c r="AX392" i="1"/>
  <c r="AY392" i="1" s="1"/>
  <c r="AX391" i="1"/>
  <c r="AY391" i="1" s="1"/>
  <c r="AX390" i="1"/>
  <c r="AY390" i="1" s="1"/>
  <c r="AX389" i="1"/>
  <c r="AY389" i="1" s="1"/>
  <c r="AX388" i="1"/>
  <c r="AY388" i="1" s="1"/>
  <c r="AX387" i="1"/>
  <c r="AY387" i="1" s="1"/>
  <c r="AX386" i="1"/>
  <c r="AY386" i="1" s="1"/>
  <c r="AX385" i="1"/>
  <c r="AY385" i="1" s="1"/>
  <c r="AX384" i="1"/>
  <c r="AY384" i="1" s="1"/>
  <c r="AX383" i="1"/>
  <c r="AY383" i="1" s="1"/>
  <c r="AX382" i="1"/>
  <c r="AY382" i="1" s="1"/>
  <c r="AX381" i="1"/>
  <c r="AY381" i="1" s="1"/>
  <c r="AX380" i="1"/>
  <c r="AY380" i="1" s="1"/>
  <c r="AX379" i="1"/>
  <c r="AY379" i="1" s="1"/>
  <c r="AX378" i="1"/>
  <c r="AY378" i="1" s="1"/>
  <c r="AX377" i="1"/>
  <c r="AY377" i="1" s="1"/>
  <c r="AX376" i="1"/>
  <c r="AY376" i="1" s="1"/>
  <c r="AX375" i="1"/>
  <c r="AY375" i="1" s="1"/>
  <c r="AX374" i="1"/>
  <c r="AY374" i="1" s="1"/>
  <c r="AX373" i="1"/>
  <c r="AY373" i="1" s="1"/>
  <c r="AX372" i="1"/>
  <c r="AY372" i="1" s="1"/>
  <c r="AX371" i="1"/>
  <c r="AY371" i="1" s="1"/>
  <c r="AX370" i="1"/>
  <c r="AY370" i="1" s="1"/>
  <c r="AX369" i="1"/>
  <c r="AY369" i="1" s="1"/>
  <c r="AX368" i="1"/>
  <c r="AY368" i="1" s="1"/>
  <c r="AX367" i="1"/>
  <c r="AY367" i="1" s="1"/>
  <c r="AX366" i="1"/>
  <c r="AY366" i="1" s="1"/>
  <c r="AX365" i="1"/>
  <c r="AY365" i="1" s="1"/>
  <c r="AX364" i="1"/>
  <c r="AY364" i="1" s="1"/>
  <c r="AX363" i="1"/>
  <c r="AY363" i="1" s="1"/>
  <c r="AX362" i="1"/>
  <c r="AY362" i="1" s="1"/>
  <c r="AX361" i="1"/>
  <c r="AY361" i="1" s="1"/>
  <c r="AX360" i="1"/>
  <c r="AY360" i="1" s="1"/>
  <c r="AX359" i="1"/>
  <c r="AY359" i="1" s="1"/>
  <c r="AX358" i="1"/>
  <c r="AY358" i="1" s="1"/>
  <c r="AX357" i="1"/>
  <c r="AY357" i="1" s="1"/>
  <c r="AX356" i="1"/>
  <c r="AY356" i="1" s="1"/>
  <c r="AX355" i="1"/>
  <c r="AY355" i="1" s="1"/>
  <c r="AX354" i="1"/>
  <c r="AY354" i="1" s="1"/>
  <c r="AX353" i="1"/>
  <c r="AY353" i="1" s="1"/>
  <c r="AX352" i="1"/>
  <c r="AY352" i="1" s="1"/>
  <c r="AX351" i="1"/>
  <c r="AY351" i="1" s="1"/>
  <c r="AX350" i="1"/>
  <c r="AY350" i="1" s="1"/>
  <c r="AX349" i="1"/>
  <c r="AY349" i="1" s="1"/>
  <c r="AX348" i="1"/>
  <c r="AY348" i="1" s="1"/>
  <c r="AX347" i="1"/>
  <c r="AY347" i="1" s="1"/>
  <c r="AX346" i="1"/>
  <c r="AY346" i="1" s="1"/>
  <c r="AX345" i="1"/>
  <c r="AY345" i="1" s="1"/>
  <c r="AX344" i="1"/>
  <c r="AY344" i="1" s="1"/>
  <c r="AX343" i="1"/>
  <c r="AY343" i="1" s="1"/>
  <c r="AX342" i="1"/>
  <c r="AY342" i="1" s="1"/>
  <c r="AX341" i="1"/>
  <c r="AY341" i="1" s="1"/>
  <c r="AX340" i="1"/>
  <c r="AY340" i="1" s="1"/>
  <c r="AX339" i="1"/>
  <c r="AY339" i="1" s="1"/>
  <c r="AX338" i="1"/>
  <c r="AY338" i="1" s="1"/>
  <c r="AX337" i="1"/>
  <c r="AY337" i="1" s="1"/>
  <c r="AX336" i="1"/>
  <c r="AY336" i="1" s="1"/>
  <c r="AX335" i="1"/>
  <c r="AY335" i="1" s="1"/>
  <c r="AX334" i="1"/>
  <c r="AY334" i="1" s="1"/>
  <c r="AX333" i="1"/>
  <c r="AY333" i="1" s="1"/>
  <c r="AX332" i="1"/>
  <c r="AY332" i="1" s="1"/>
  <c r="AX331" i="1"/>
  <c r="AY331" i="1" s="1"/>
  <c r="AX330" i="1"/>
  <c r="AY330" i="1" s="1"/>
  <c r="AX329" i="1"/>
  <c r="AY329" i="1" s="1"/>
  <c r="AX328" i="1"/>
  <c r="AY328" i="1" s="1"/>
  <c r="AX327" i="1"/>
  <c r="AY327" i="1" s="1"/>
  <c r="AX326" i="1"/>
  <c r="AY326" i="1" s="1"/>
  <c r="AX325" i="1"/>
  <c r="AY325" i="1" s="1"/>
  <c r="AX324" i="1"/>
  <c r="AY324" i="1" s="1"/>
  <c r="AX323" i="1"/>
  <c r="AY323" i="1" s="1"/>
  <c r="AX322" i="1"/>
  <c r="AY322" i="1" s="1"/>
  <c r="AX321" i="1"/>
  <c r="AY321" i="1" s="1"/>
  <c r="AX320" i="1"/>
  <c r="AY320" i="1" s="1"/>
  <c r="AX319" i="1"/>
  <c r="AY319" i="1" s="1"/>
  <c r="AX318" i="1"/>
  <c r="AY318" i="1" s="1"/>
  <c r="AX317" i="1"/>
  <c r="AY317" i="1" s="1"/>
  <c r="AX316" i="1"/>
  <c r="AY316" i="1" s="1"/>
  <c r="AX315" i="1"/>
  <c r="AY315" i="1" s="1"/>
  <c r="AX314" i="1"/>
  <c r="AY314" i="1" s="1"/>
  <c r="AX313" i="1"/>
  <c r="AY313" i="1" s="1"/>
  <c r="AX312" i="1"/>
  <c r="AY312" i="1" s="1"/>
  <c r="AX311" i="1"/>
  <c r="AY311" i="1" s="1"/>
  <c r="AX310" i="1"/>
  <c r="AY310" i="1" s="1"/>
  <c r="AX309" i="1"/>
  <c r="AY309" i="1" s="1"/>
  <c r="AX308" i="1"/>
  <c r="AY308" i="1" s="1"/>
  <c r="AX307" i="1"/>
  <c r="AY307" i="1" s="1"/>
  <c r="AX306" i="1"/>
  <c r="AY306" i="1" s="1"/>
  <c r="AX305" i="1"/>
  <c r="AY305" i="1" s="1"/>
  <c r="AX304" i="1"/>
  <c r="AY304" i="1" s="1"/>
  <c r="AX303" i="1"/>
  <c r="AY303" i="1" s="1"/>
  <c r="AX302" i="1"/>
  <c r="AY302" i="1" s="1"/>
  <c r="AX301" i="1"/>
  <c r="AY301" i="1" s="1"/>
  <c r="AX300" i="1"/>
  <c r="AY300" i="1" s="1"/>
  <c r="AX299" i="1"/>
  <c r="AY299" i="1" s="1"/>
  <c r="AX298" i="1"/>
  <c r="AY298" i="1" s="1"/>
  <c r="AX297" i="1"/>
  <c r="AY297" i="1" s="1"/>
  <c r="AX296" i="1"/>
  <c r="AY296" i="1" s="1"/>
  <c r="AX295" i="1"/>
  <c r="AY295" i="1" s="1"/>
  <c r="AX294" i="1"/>
  <c r="AY294" i="1" s="1"/>
  <c r="AX293" i="1"/>
  <c r="AY293" i="1" s="1"/>
  <c r="AX292" i="1"/>
  <c r="AY292" i="1" s="1"/>
  <c r="AX291" i="1"/>
  <c r="AY291" i="1" s="1"/>
  <c r="AX290" i="1"/>
  <c r="AY290" i="1" s="1"/>
  <c r="AX289" i="1"/>
  <c r="AY289" i="1" s="1"/>
  <c r="AX288" i="1"/>
  <c r="AY288" i="1" s="1"/>
  <c r="AX287" i="1"/>
  <c r="AY287" i="1" s="1"/>
  <c r="AX286" i="1"/>
  <c r="AY286" i="1" s="1"/>
  <c r="AX285" i="1"/>
  <c r="AY285" i="1" s="1"/>
  <c r="AX284" i="1"/>
  <c r="AY284" i="1" s="1"/>
  <c r="AX283" i="1"/>
  <c r="AY283" i="1" s="1"/>
  <c r="AX282" i="1"/>
  <c r="AY282" i="1" s="1"/>
  <c r="AX281" i="1"/>
  <c r="AY281" i="1" s="1"/>
  <c r="AX280" i="1"/>
  <c r="AY280" i="1" s="1"/>
  <c r="AX279" i="1"/>
  <c r="AY279" i="1" s="1"/>
  <c r="AX278" i="1"/>
  <c r="AY278" i="1" s="1"/>
  <c r="AX277" i="1"/>
  <c r="AY277" i="1" s="1"/>
  <c r="AX276" i="1"/>
  <c r="AY276" i="1" s="1"/>
  <c r="AX275" i="1"/>
  <c r="AY275" i="1" s="1"/>
  <c r="AX274" i="1"/>
  <c r="AY274" i="1" s="1"/>
  <c r="AX273" i="1"/>
  <c r="AY273" i="1" s="1"/>
  <c r="AX272" i="1"/>
  <c r="AY272" i="1" s="1"/>
  <c r="AX271" i="1"/>
  <c r="AY271" i="1" s="1"/>
  <c r="AX270" i="1"/>
  <c r="AY270" i="1" s="1"/>
  <c r="AX269" i="1"/>
  <c r="AY269" i="1" s="1"/>
  <c r="AX268" i="1"/>
  <c r="AY268" i="1" s="1"/>
  <c r="AX267" i="1"/>
  <c r="AY267" i="1" s="1"/>
  <c r="AX266" i="1"/>
  <c r="AY266" i="1" s="1"/>
  <c r="AX265" i="1"/>
  <c r="AY265" i="1" s="1"/>
  <c r="AX264" i="1"/>
  <c r="AY264" i="1" s="1"/>
  <c r="AX263" i="1"/>
  <c r="AY263" i="1" s="1"/>
  <c r="AX262" i="1"/>
  <c r="AY262" i="1" s="1"/>
  <c r="AX261" i="1"/>
  <c r="AY261" i="1" s="1"/>
  <c r="AX260" i="1"/>
  <c r="AY260" i="1" s="1"/>
  <c r="AX259" i="1"/>
  <c r="AY259" i="1" s="1"/>
  <c r="AX258" i="1"/>
  <c r="AY258" i="1" s="1"/>
  <c r="AX257" i="1"/>
  <c r="AY257" i="1" s="1"/>
  <c r="AX256" i="1"/>
  <c r="AY256" i="1" s="1"/>
  <c r="AX255" i="1"/>
  <c r="AY255" i="1" s="1"/>
  <c r="AX254" i="1"/>
  <c r="AY254" i="1" s="1"/>
  <c r="AX253" i="1"/>
  <c r="AY253" i="1" s="1"/>
  <c r="AX252" i="1"/>
  <c r="AY252" i="1" s="1"/>
  <c r="AX251" i="1"/>
  <c r="AY251" i="1" s="1"/>
  <c r="AX250" i="1"/>
  <c r="AY250" i="1" s="1"/>
  <c r="AX249" i="1"/>
  <c r="AY249" i="1" s="1"/>
  <c r="AX248" i="1"/>
  <c r="AY248" i="1" s="1"/>
  <c r="AX247" i="1"/>
  <c r="AY247" i="1" s="1"/>
  <c r="AX246" i="1"/>
  <c r="AY246" i="1" s="1"/>
  <c r="AX245" i="1"/>
  <c r="AY245" i="1" s="1"/>
  <c r="AX244" i="1"/>
  <c r="AY244" i="1" s="1"/>
  <c r="AX243" i="1"/>
  <c r="AY243" i="1" s="1"/>
  <c r="AX242" i="1"/>
  <c r="AY242" i="1" s="1"/>
  <c r="AX241" i="1"/>
  <c r="AY241" i="1" s="1"/>
  <c r="AX240" i="1"/>
  <c r="AY240" i="1" s="1"/>
  <c r="AX239" i="1"/>
  <c r="AY239" i="1" s="1"/>
  <c r="AX238" i="1"/>
  <c r="AY238" i="1" s="1"/>
  <c r="AY237" i="1"/>
  <c r="AX237" i="1"/>
  <c r="AX236" i="1"/>
  <c r="AY236" i="1" s="1"/>
  <c r="AX235" i="1"/>
  <c r="AY235" i="1" s="1"/>
  <c r="AX234" i="1"/>
  <c r="AY234" i="1" s="1"/>
  <c r="AX233" i="1"/>
  <c r="AY233" i="1" s="1"/>
  <c r="AX232" i="1"/>
  <c r="AY232" i="1" s="1"/>
  <c r="AX231" i="1"/>
  <c r="AY231" i="1" s="1"/>
  <c r="AX230" i="1"/>
  <c r="AY230" i="1" s="1"/>
  <c r="AX229" i="1"/>
  <c r="AY229" i="1" s="1"/>
  <c r="AX228" i="1"/>
  <c r="AY228" i="1" s="1"/>
  <c r="AX227" i="1"/>
  <c r="AY227" i="1" s="1"/>
  <c r="AX226" i="1"/>
  <c r="AY226" i="1" s="1"/>
  <c r="AX225" i="1"/>
  <c r="AY225" i="1" s="1"/>
  <c r="AX224" i="1"/>
  <c r="AY224" i="1" s="1"/>
  <c r="AX223" i="1"/>
  <c r="AY223" i="1" s="1"/>
  <c r="AY222" i="1"/>
  <c r="AX222" i="1"/>
  <c r="AX221" i="1"/>
  <c r="AY221" i="1" s="1"/>
  <c r="AX220" i="1"/>
  <c r="AY220" i="1" s="1"/>
  <c r="AX219" i="1"/>
  <c r="AY219" i="1" s="1"/>
  <c r="AX218" i="1"/>
  <c r="AY218" i="1" s="1"/>
  <c r="AX217" i="1"/>
  <c r="AY217" i="1" s="1"/>
  <c r="AX216" i="1"/>
  <c r="AY216" i="1" s="1"/>
  <c r="AX215" i="1"/>
  <c r="AY215" i="1" s="1"/>
  <c r="AX214" i="1"/>
  <c r="AY214" i="1" s="1"/>
  <c r="AX213" i="1"/>
  <c r="AY213" i="1" s="1"/>
  <c r="AX212" i="1"/>
  <c r="AY212" i="1" s="1"/>
  <c r="AX211" i="1"/>
  <c r="AY211" i="1" s="1"/>
  <c r="AX210" i="1"/>
  <c r="AY210" i="1" s="1"/>
  <c r="AX209" i="1"/>
  <c r="AY209" i="1" s="1"/>
  <c r="AX208" i="1"/>
  <c r="AY208" i="1" s="1"/>
  <c r="AX207" i="1"/>
  <c r="AY207" i="1" s="1"/>
  <c r="AX206" i="1"/>
  <c r="AY206" i="1" s="1"/>
  <c r="AX205" i="1"/>
  <c r="AY205" i="1" s="1"/>
  <c r="AX204" i="1"/>
  <c r="AY204" i="1" s="1"/>
  <c r="AX203" i="1"/>
  <c r="AY203" i="1" s="1"/>
  <c r="AX202" i="1"/>
  <c r="AY202" i="1" s="1"/>
  <c r="AX201" i="1"/>
  <c r="AY201" i="1" s="1"/>
  <c r="AX200" i="1"/>
  <c r="AY200" i="1" s="1"/>
  <c r="AX199" i="1"/>
  <c r="AY199" i="1" s="1"/>
  <c r="AX198" i="1"/>
  <c r="AY198" i="1" s="1"/>
  <c r="AX197" i="1"/>
  <c r="AY197" i="1" s="1"/>
  <c r="AX196" i="1"/>
  <c r="AY196" i="1" s="1"/>
  <c r="AX195" i="1"/>
  <c r="AY195" i="1" s="1"/>
  <c r="AX194" i="1"/>
  <c r="AY194" i="1" s="1"/>
  <c r="AX193" i="1"/>
  <c r="AY193" i="1" s="1"/>
  <c r="AX192" i="1"/>
  <c r="AY192" i="1" s="1"/>
  <c r="AX191" i="1"/>
  <c r="AY191" i="1" s="1"/>
  <c r="AX190" i="1"/>
  <c r="AY190" i="1" s="1"/>
  <c r="AX189" i="1"/>
  <c r="AY189" i="1" s="1"/>
  <c r="AX188" i="1"/>
  <c r="AY188" i="1" s="1"/>
  <c r="AX187" i="1"/>
  <c r="AY187" i="1" s="1"/>
  <c r="AX186" i="1"/>
  <c r="AY186" i="1" s="1"/>
  <c r="AX185" i="1"/>
  <c r="AY185" i="1" s="1"/>
  <c r="AX184" i="1"/>
  <c r="AY184" i="1" s="1"/>
  <c r="AX183" i="1"/>
  <c r="AY183" i="1" s="1"/>
  <c r="AX182" i="1"/>
  <c r="AY182" i="1" s="1"/>
  <c r="AX181" i="1"/>
  <c r="AY181" i="1" s="1"/>
  <c r="AX180" i="1"/>
  <c r="AY180" i="1" s="1"/>
  <c r="AX179" i="1"/>
  <c r="AY179" i="1" s="1"/>
  <c r="AX178" i="1"/>
  <c r="AY178" i="1" s="1"/>
  <c r="AX177" i="1"/>
  <c r="AY177" i="1" s="1"/>
  <c r="AX176" i="1"/>
  <c r="AY176" i="1" s="1"/>
  <c r="AX175" i="1"/>
  <c r="AY175" i="1" s="1"/>
  <c r="AX174" i="1"/>
  <c r="AY174" i="1" s="1"/>
  <c r="AX173" i="1"/>
  <c r="AY173" i="1" s="1"/>
  <c r="AX172" i="1"/>
  <c r="AY172" i="1" s="1"/>
  <c r="AX171" i="1"/>
  <c r="AY171" i="1" s="1"/>
  <c r="AX170" i="1"/>
  <c r="AY170" i="1" s="1"/>
  <c r="AX169" i="1"/>
  <c r="AY169" i="1" s="1"/>
  <c r="AX168" i="1"/>
  <c r="AY168" i="1" s="1"/>
  <c r="AX167" i="1"/>
  <c r="AY167" i="1" s="1"/>
  <c r="AX166" i="1"/>
  <c r="AY166" i="1" s="1"/>
  <c r="AX165" i="1"/>
  <c r="AY165" i="1" s="1"/>
  <c r="AX164" i="1"/>
  <c r="AY164" i="1" s="1"/>
  <c r="AX163" i="1"/>
  <c r="AY163" i="1" s="1"/>
  <c r="AX162" i="1"/>
  <c r="AY162" i="1" s="1"/>
  <c r="AX161" i="1"/>
  <c r="AY161" i="1" s="1"/>
  <c r="AX160" i="1"/>
  <c r="AY160" i="1" s="1"/>
  <c r="AX159" i="1"/>
  <c r="AY159" i="1" s="1"/>
  <c r="AX158" i="1"/>
  <c r="AY158" i="1" s="1"/>
  <c r="AX157" i="1"/>
  <c r="AY157" i="1" s="1"/>
  <c r="AX156" i="1"/>
  <c r="AY156" i="1" s="1"/>
  <c r="AX155" i="1"/>
  <c r="AY155" i="1" s="1"/>
  <c r="AX154" i="1"/>
  <c r="AY154" i="1" s="1"/>
  <c r="AX153" i="1"/>
  <c r="AY153" i="1" s="1"/>
  <c r="AX152" i="1"/>
  <c r="AY152" i="1" s="1"/>
  <c r="AX151" i="1"/>
  <c r="AY151" i="1" s="1"/>
  <c r="AX150" i="1"/>
  <c r="AY150" i="1" s="1"/>
  <c r="AX149" i="1"/>
  <c r="AY149" i="1" s="1"/>
  <c r="AX148" i="1"/>
  <c r="AY148" i="1" s="1"/>
  <c r="AX147" i="1"/>
  <c r="AY147" i="1" s="1"/>
  <c r="AX146" i="1"/>
  <c r="AY146" i="1" s="1"/>
  <c r="AX145" i="1"/>
  <c r="AY145" i="1" s="1"/>
  <c r="AX144" i="1"/>
  <c r="AY144" i="1" s="1"/>
  <c r="AX143" i="1"/>
  <c r="AY143" i="1" s="1"/>
  <c r="AX142" i="1"/>
  <c r="AY142" i="1" s="1"/>
  <c r="AX141" i="1"/>
  <c r="AY141" i="1" s="1"/>
  <c r="AX140" i="1"/>
  <c r="AY140" i="1" s="1"/>
  <c r="AX139" i="1"/>
  <c r="AY139" i="1" s="1"/>
  <c r="AX138" i="1"/>
  <c r="AY138" i="1" s="1"/>
  <c r="AX137" i="1"/>
  <c r="AY137" i="1" s="1"/>
  <c r="AX136" i="1"/>
  <c r="AY136" i="1" s="1"/>
  <c r="AX135" i="1"/>
  <c r="AY135" i="1" s="1"/>
  <c r="AX134" i="1"/>
  <c r="AY134" i="1" s="1"/>
  <c r="AX133" i="1"/>
  <c r="AY133" i="1" s="1"/>
  <c r="AX132" i="1"/>
  <c r="AY132" i="1" s="1"/>
  <c r="AX131" i="1"/>
  <c r="AY131" i="1" s="1"/>
  <c r="AX130" i="1"/>
  <c r="AY130" i="1" s="1"/>
  <c r="AX129" i="1"/>
  <c r="AY129" i="1" s="1"/>
  <c r="AX128" i="1"/>
  <c r="AY128" i="1" s="1"/>
  <c r="AX127" i="1"/>
  <c r="AY127" i="1" s="1"/>
  <c r="AX126" i="1"/>
  <c r="AY126" i="1" s="1"/>
  <c r="AX125" i="1"/>
  <c r="AY125" i="1" s="1"/>
  <c r="AX124" i="1"/>
  <c r="AY124" i="1" s="1"/>
  <c r="AX123" i="1"/>
  <c r="AY123" i="1" s="1"/>
  <c r="AX122" i="1"/>
  <c r="AY122" i="1" s="1"/>
  <c r="AX121" i="1"/>
  <c r="AY121" i="1" s="1"/>
  <c r="AX120" i="1"/>
  <c r="AY120" i="1" s="1"/>
  <c r="AX119" i="1"/>
  <c r="AY119" i="1" s="1"/>
  <c r="AX118" i="1"/>
  <c r="AY118" i="1" s="1"/>
  <c r="AX117" i="1"/>
  <c r="AY117" i="1" s="1"/>
  <c r="AX116" i="1"/>
  <c r="AY116" i="1" s="1"/>
  <c r="AX115" i="1"/>
  <c r="AY115" i="1" s="1"/>
  <c r="AX114" i="1"/>
  <c r="AY114" i="1" s="1"/>
  <c r="AX113" i="1"/>
  <c r="AY113" i="1" s="1"/>
  <c r="AX112" i="1"/>
  <c r="AY112" i="1" s="1"/>
  <c r="AX111" i="1"/>
  <c r="AY111" i="1" s="1"/>
  <c r="AX110" i="1"/>
  <c r="AY110" i="1" s="1"/>
  <c r="AX109" i="1"/>
  <c r="AY109" i="1" s="1"/>
  <c r="AX108" i="1"/>
  <c r="AY108" i="1" s="1"/>
  <c r="AX107" i="1"/>
  <c r="AY107" i="1" s="1"/>
  <c r="AX106" i="1"/>
  <c r="AY106" i="1" s="1"/>
  <c r="AX105" i="1"/>
  <c r="AY105" i="1" s="1"/>
  <c r="AX104" i="1"/>
  <c r="AY104" i="1" s="1"/>
  <c r="AX103" i="1"/>
  <c r="AY103" i="1" s="1"/>
  <c r="AX102" i="1"/>
  <c r="AY102" i="1" s="1"/>
  <c r="AX101" i="1"/>
  <c r="AY101" i="1" s="1"/>
  <c r="AX100" i="1"/>
  <c r="AY100" i="1" s="1"/>
  <c r="AX99" i="1"/>
  <c r="AY99" i="1" s="1"/>
  <c r="AX98" i="1"/>
  <c r="AY98" i="1" s="1"/>
  <c r="AX97" i="1"/>
  <c r="AY97" i="1" s="1"/>
  <c r="AX96" i="1"/>
  <c r="AY96" i="1" s="1"/>
  <c r="AX95" i="1"/>
  <c r="AY95" i="1" s="1"/>
  <c r="AX94" i="1"/>
  <c r="AY94" i="1" s="1"/>
  <c r="AX93" i="1"/>
  <c r="AY93" i="1" s="1"/>
  <c r="AX92" i="1"/>
  <c r="AY92" i="1" s="1"/>
  <c r="AX91" i="1"/>
  <c r="AY91" i="1" s="1"/>
  <c r="AX90" i="1"/>
  <c r="AY90" i="1" s="1"/>
  <c r="AX89" i="1"/>
  <c r="AY89" i="1" s="1"/>
  <c r="AX88" i="1"/>
  <c r="AY88" i="1" s="1"/>
  <c r="AX87" i="1"/>
  <c r="AY87" i="1" s="1"/>
  <c r="AX86" i="1"/>
  <c r="AY86" i="1" s="1"/>
  <c r="AX85" i="1"/>
  <c r="AY85" i="1" s="1"/>
  <c r="AX84" i="1"/>
  <c r="AY84" i="1" s="1"/>
  <c r="AX83" i="1"/>
  <c r="AY83" i="1" s="1"/>
  <c r="AX82" i="1"/>
  <c r="AY82" i="1" s="1"/>
  <c r="AX81" i="1"/>
  <c r="AY81" i="1" s="1"/>
  <c r="AX80" i="1"/>
  <c r="AY80" i="1" s="1"/>
  <c r="AX79" i="1"/>
  <c r="AY79" i="1" s="1"/>
  <c r="AX78" i="1"/>
  <c r="AY78" i="1" s="1"/>
  <c r="AX77" i="1"/>
  <c r="AY77" i="1" s="1"/>
  <c r="AX76" i="1"/>
  <c r="AY76" i="1" s="1"/>
  <c r="AX75" i="1"/>
  <c r="AY75" i="1" s="1"/>
  <c r="AX74" i="1"/>
  <c r="AY74" i="1" s="1"/>
  <c r="AX73" i="1"/>
  <c r="AY73" i="1" s="1"/>
  <c r="AX72" i="1"/>
  <c r="AY72" i="1" s="1"/>
  <c r="AX71" i="1"/>
  <c r="AY71" i="1" s="1"/>
  <c r="AX70" i="1"/>
  <c r="AY70" i="1" s="1"/>
  <c r="AX69" i="1"/>
  <c r="AY69" i="1" s="1"/>
  <c r="AX68" i="1"/>
  <c r="AY68" i="1" s="1"/>
  <c r="AX67" i="1"/>
  <c r="AY67" i="1" s="1"/>
  <c r="AX66" i="1"/>
  <c r="AY66" i="1" s="1"/>
  <c r="AX65" i="1"/>
  <c r="AY65" i="1" s="1"/>
  <c r="AX64" i="1"/>
  <c r="AY64" i="1" s="1"/>
  <c r="AX63" i="1"/>
  <c r="AY63" i="1" s="1"/>
  <c r="AX62" i="1"/>
  <c r="AY62" i="1" s="1"/>
  <c r="AX61" i="1"/>
  <c r="AY61" i="1" s="1"/>
  <c r="AX60" i="1"/>
  <c r="AY60" i="1" s="1"/>
  <c r="AX59" i="1"/>
  <c r="AY59" i="1" s="1"/>
  <c r="AX58" i="1"/>
  <c r="AY58" i="1" s="1"/>
  <c r="AX57" i="1"/>
  <c r="AY57" i="1" s="1"/>
  <c r="AX56" i="1"/>
  <c r="AY56" i="1" s="1"/>
  <c r="AX55" i="1"/>
  <c r="AY55" i="1" s="1"/>
  <c r="AX54" i="1"/>
  <c r="AY54" i="1" s="1"/>
  <c r="AX53" i="1"/>
  <c r="AY53" i="1" s="1"/>
  <c r="AX52" i="1"/>
  <c r="AY52" i="1" s="1"/>
  <c r="AX51" i="1"/>
  <c r="AY51" i="1" s="1"/>
  <c r="AX50" i="1"/>
  <c r="AY50" i="1" s="1"/>
  <c r="AX49" i="1"/>
  <c r="AY49" i="1" s="1"/>
  <c r="AX48" i="1"/>
  <c r="AY48" i="1" s="1"/>
  <c r="AX47" i="1"/>
  <c r="AY47" i="1" s="1"/>
  <c r="AX46" i="1"/>
  <c r="AY46" i="1" s="1"/>
  <c r="AX45" i="1"/>
  <c r="AY45" i="1" s="1"/>
  <c r="AX44" i="1"/>
  <c r="AY44" i="1" s="1"/>
  <c r="AX43" i="1"/>
  <c r="AY43" i="1" s="1"/>
  <c r="AX42" i="1"/>
  <c r="AY42" i="1" s="1"/>
  <c r="AX41" i="1"/>
  <c r="AY41" i="1" s="1"/>
  <c r="AX40" i="1"/>
  <c r="AY40" i="1" s="1"/>
  <c r="AX39" i="1"/>
  <c r="AY39" i="1" s="1"/>
  <c r="AX38" i="1"/>
  <c r="AY38" i="1" s="1"/>
  <c r="AX37" i="1"/>
  <c r="AY37" i="1" s="1"/>
  <c r="AX36" i="1"/>
  <c r="AY36" i="1" s="1"/>
  <c r="AX35" i="1"/>
  <c r="AY35" i="1" s="1"/>
  <c r="AX34" i="1"/>
  <c r="AY34" i="1" s="1"/>
  <c r="AX33" i="1"/>
  <c r="AY33" i="1" s="1"/>
  <c r="AX32" i="1"/>
  <c r="AY32" i="1" s="1"/>
  <c r="AX31" i="1"/>
  <c r="AY31" i="1" s="1"/>
  <c r="AX30" i="1"/>
  <c r="AY30" i="1" s="1"/>
  <c r="AX29" i="1"/>
  <c r="AY29" i="1" s="1"/>
  <c r="AX28" i="1"/>
  <c r="AY28" i="1" s="1"/>
  <c r="AX27" i="1"/>
  <c r="AY27" i="1" s="1"/>
  <c r="AX26" i="1"/>
  <c r="AY26" i="1" s="1"/>
  <c r="AX25" i="1"/>
  <c r="AY25" i="1" s="1"/>
  <c r="AX24" i="1"/>
  <c r="AY24" i="1" s="1"/>
  <c r="AX23" i="1"/>
  <c r="AY23" i="1" s="1"/>
  <c r="AX22" i="1"/>
  <c r="AY22" i="1" s="1"/>
  <c r="AX21" i="1"/>
  <c r="AY21" i="1" s="1"/>
  <c r="AX20" i="1"/>
  <c r="AY20" i="1" s="1"/>
  <c r="AX19" i="1"/>
  <c r="AX18" i="1"/>
  <c r="AY18" i="1" s="1"/>
  <c r="AX17" i="1"/>
  <c r="AY17" i="1" s="1"/>
  <c r="AX16" i="1"/>
  <c r="AY16" i="1" s="1"/>
  <c r="AX15" i="1"/>
  <c r="AY15" i="1" s="1"/>
  <c r="AX14" i="1"/>
  <c r="AY14" i="1" s="1"/>
  <c r="AX13" i="1"/>
  <c r="AY13" i="1" s="1"/>
  <c r="AX12" i="1"/>
  <c r="AY12" i="1" s="1"/>
  <c r="AX11" i="1"/>
  <c r="AY11" i="1" s="1"/>
  <c r="AV459" i="1"/>
  <c r="AV458" i="1"/>
  <c r="AV457" i="1"/>
  <c r="AV456" i="1"/>
  <c r="AV455" i="1"/>
  <c r="AV454" i="1"/>
  <c r="AV453" i="1"/>
  <c r="AV452" i="1"/>
  <c r="AV451" i="1"/>
  <c r="AV450" i="1"/>
  <c r="AV449" i="1"/>
  <c r="AV448" i="1"/>
  <c r="AV447" i="1"/>
  <c r="AV446" i="1"/>
  <c r="AV445" i="1"/>
  <c r="AV444" i="1"/>
  <c r="AV443" i="1"/>
  <c r="AV442" i="1"/>
  <c r="AV441" i="1"/>
  <c r="AV440" i="1"/>
  <c r="AV439" i="1"/>
  <c r="AV438" i="1"/>
  <c r="AV437" i="1"/>
  <c r="AV436" i="1"/>
  <c r="AV435" i="1"/>
  <c r="AV434" i="1"/>
  <c r="AV433" i="1"/>
  <c r="AV432" i="1"/>
  <c r="AV431" i="1"/>
  <c r="AV430" i="1"/>
  <c r="AV429" i="1"/>
  <c r="AV428" i="1"/>
  <c r="AV427" i="1"/>
  <c r="AV426" i="1"/>
  <c r="AV425" i="1"/>
  <c r="AV424" i="1"/>
  <c r="AV423" i="1"/>
  <c r="AV422" i="1"/>
  <c r="AV421" i="1"/>
  <c r="AV420" i="1"/>
  <c r="AV419" i="1"/>
  <c r="AV418" i="1"/>
  <c r="AV417" i="1"/>
  <c r="AV416" i="1"/>
  <c r="AV415" i="1"/>
  <c r="AV414" i="1"/>
  <c r="AV413" i="1"/>
  <c r="AV412" i="1"/>
  <c r="AV411" i="1"/>
  <c r="AV410" i="1"/>
  <c r="AV409" i="1"/>
  <c r="AV408" i="1"/>
  <c r="AV407" i="1"/>
  <c r="AV406" i="1"/>
  <c r="AV405" i="1"/>
  <c r="AV404" i="1"/>
  <c r="AV403" i="1"/>
  <c r="AV402" i="1"/>
  <c r="AV401" i="1"/>
  <c r="AV400" i="1"/>
  <c r="AV399" i="1"/>
  <c r="AV398" i="1"/>
  <c r="AV397" i="1"/>
  <c r="AV396" i="1"/>
  <c r="AV395" i="1"/>
  <c r="AV394" i="1"/>
  <c r="AV393" i="1"/>
  <c r="AV392" i="1"/>
  <c r="AV391" i="1"/>
  <c r="AV390" i="1"/>
  <c r="AV389" i="1"/>
  <c r="AV388" i="1"/>
  <c r="AV387" i="1"/>
  <c r="AV386" i="1"/>
  <c r="AV385" i="1"/>
  <c r="AV384" i="1"/>
  <c r="AV383" i="1"/>
  <c r="AV382" i="1"/>
  <c r="AV381" i="1"/>
  <c r="AV380" i="1"/>
  <c r="AV379" i="1"/>
  <c r="AV378" i="1"/>
  <c r="AV377" i="1"/>
  <c r="AV376" i="1"/>
  <c r="AV375" i="1"/>
  <c r="AV374" i="1"/>
  <c r="AV373" i="1"/>
  <c r="AV372" i="1"/>
  <c r="AV371" i="1"/>
  <c r="AV370" i="1"/>
  <c r="AV369" i="1"/>
  <c r="AV368" i="1"/>
  <c r="AV367" i="1"/>
  <c r="AV366" i="1"/>
  <c r="AV365" i="1"/>
  <c r="AV364" i="1"/>
  <c r="AV363" i="1"/>
  <c r="AV362" i="1"/>
  <c r="AV361" i="1"/>
  <c r="AV360" i="1"/>
  <c r="AV359" i="1"/>
  <c r="AV358" i="1"/>
  <c r="AV357" i="1"/>
  <c r="AV356" i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BG10" i="1"/>
  <c r="BH10" i="1" s="1"/>
  <c r="BD10" i="1"/>
  <c r="BE10" i="1" s="1"/>
  <c r="BA10" i="1"/>
  <c r="BB10" i="1" s="1"/>
  <c r="AX10" i="1"/>
  <c r="AY10" i="1" s="1"/>
  <c r="AV10" i="1"/>
  <c r="AY19" i="1" l="1"/>
  <c r="AQ459" i="1"/>
  <c r="AS459" i="1" s="1"/>
  <c r="AT459" i="1" s="1"/>
  <c r="AQ458" i="1"/>
  <c r="AS458" i="1" s="1"/>
  <c r="AT458" i="1" s="1"/>
  <c r="AQ457" i="1"/>
  <c r="AS457" i="1" s="1"/>
  <c r="AT457" i="1" s="1"/>
  <c r="AQ456" i="1"/>
  <c r="AS456" i="1" s="1"/>
  <c r="AT456" i="1" s="1"/>
  <c r="AQ455" i="1"/>
  <c r="AS455" i="1" s="1"/>
  <c r="AT455" i="1" s="1"/>
  <c r="AQ454" i="1"/>
  <c r="AS454" i="1" s="1"/>
  <c r="AT454" i="1" s="1"/>
  <c r="AQ453" i="1"/>
  <c r="AS453" i="1" s="1"/>
  <c r="AT453" i="1" s="1"/>
  <c r="AQ452" i="1"/>
  <c r="AS452" i="1" s="1"/>
  <c r="AT452" i="1" s="1"/>
  <c r="AQ451" i="1"/>
  <c r="AR451" i="1" s="1"/>
  <c r="AQ450" i="1"/>
  <c r="AR450" i="1" s="1"/>
  <c r="AQ449" i="1"/>
  <c r="AR449" i="1" s="1"/>
  <c r="AQ448" i="1"/>
  <c r="AR448" i="1" s="1"/>
  <c r="AQ447" i="1"/>
  <c r="AR447" i="1" s="1"/>
  <c r="AQ446" i="1"/>
  <c r="AR446" i="1" s="1"/>
  <c r="AQ445" i="1"/>
  <c r="AR445" i="1" s="1"/>
  <c r="AQ444" i="1"/>
  <c r="AR444" i="1" s="1"/>
  <c r="AQ443" i="1"/>
  <c r="AR443" i="1" s="1"/>
  <c r="AQ442" i="1"/>
  <c r="AR442" i="1" s="1"/>
  <c r="AQ441" i="1"/>
  <c r="AR441" i="1" s="1"/>
  <c r="AQ440" i="1"/>
  <c r="AR440" i="1" s="1"/>
  <c r="AQ439" i="1"/>
  <c r="AR439" i="1" s="1"/>
  <c r="AQ438" i="1"/>
  <c r="AR438" i="1" s="1"/>
  <c r="AQ437" i="1"/>
  <c r="AR437" i="1" s="1"/>
  <c r="AQ436" i="1"/>
  <c r="AR436" i="1" s="1"/>
  <c r="AQ435" i="1"/>
  <c r="AR435" i="1" s="1"/>
  <c r="AQ434" i="1"/>
  <c r="AR434" i="1" s="1"/>
  <c r="AQ433" i="1"/>
  <c r="AR433" i="1" s="1"/>
  <c r="AQ432" i="1"/>
  <c r="AR432" i="1" s="1"/>
  <c r="AQ431" i="1"/>
  <c r="AR431" i="1" s="1"/>
  <c r="AQ430" i="1"/>
  <c r="AR430" i="1" s="1"/>
  <c r="AQ429" i="1"/>
  <c r="AR429" i="1" s="1"/>
  <c r="AQ428" i="1"/>
  <c r="AR428" i="1" s="1"/>
  <c r="AQ427" i="1"/>
  <c r="AQ426" i="1"/>
  <c r="AR426" i="1" s="1"/>
  <c r="AQ425" i="1"/>
  <c r="AR425" i="1" s="1"/>
  <c r="AQ424" i="1"/>
  <c r="AR424" i="1" s="1"/>
  <c r="AQ423" i="1"/>
  <c r="AR423" i="1" s="1"/>
  <c r="AQ422" i="1"/>
  <c r="AR422" i="1" s="1"/>
  <c r="AQ421" i="1"/>
  <c r="AR421" i="1" s="1"/>
  <c r="AQ420" i="1"/>
  <c r="AR420" i="1" s="1"/>
  <c r="AQ419" i="1"/>
  <c r="AR419" i="1" s="1"/>
  <c r="AQ418" i="1"/>
  <c r="AR418" i="1" s="1"/>
  <c r="AQ417" i="1"/>
  <c r="AR417" i="1" s="1"/>
  <c r="AQ416" i="1"/>
  <c r="AR416" i="1" s="1"/>
  <c r="AQ415" i="1"/>
  <c r="AR415" i="1" s="1"/>
  <c r="AQ414" i="1"/>
  <c r="AR414" i="1" s="1"/>
  <c r="AQ413" i="1"/>
  <c r="AS413" i="1" s="1"/>
  <c r="AT413" i="1" s="1"/>
  <c r="AQ412" i="1"/>
  <c r="AS412" i="1" s="1"/>
  <c r="AT412" i="1" s="1"/>
  <c r="AQ411" i="1"/>
  <c r="AS411" i="1" s="1"/>
  <c r="AT411" i="1" s="1"/>
  <c r="AQ410" i="1"/>
  <c r="AS410" i="1" s="1"/>
  <c r="AT410" i="1" s="1"/>
  <c r="AQ409" i="1"/>
  <c r="AS409" i="1" s="1"/>
  <c r="AT409" i="1" s="1"/>
  <c r="AQ408" i="1"/>
  <c r="AS408" i="1" s="1"/>
  <c r="AT408" i="1" s="1"/>
  <c r="AQ407" i="1"/>
  <c r="AS407" i="1" s="1"/>
  <c r="AT407" i="1" s="1"/>
  <c r="AQ406" i="1"/>
  <c r="AS406" i="1" s="1"/>
  <c r="AT406" i="1" s="1"/>
  <c r="AQ405" i="1"/>
  <c r="AS405" i="1" s="1"/>
  <c r="AT405" i="1" s="1"/>
  <c r="AQ404" i="1"/>
  <c r="AS404" i="1" s="1"/>
  <c r="AT404" i="1" s="1"/>
  <c r="AQ403" i="1"/>
  <c r="AS403" i="1" s="1"/>
  <c r="AT403" i="1" s="1"/>
  <c r="AQ402" i="1"/>
  <c r="AS402" i="1" s="1"/>
  <c r="AT402" i="1" s="1"/>
  <c r="AQ401" i="1"/>
  <c r="AS401" i="1" s="1"/>
  <c r="AT401" i="1" s="1"/>
  <c r="AQ400" i="1"/>
  <c r="AS400" i="1" s="1"/>
  <c r="AT400" i="1" s="1"/>
  <c r="AQ399" i="1"/>
  <c r="AS399" i="1" s="1"/>
  <c r="AT399" i="1" s="1"/>
  <c r="AQ398" i="1"/>
  <c r="AS398" i="1" s="1"/>
  <c r="AT398" i="1" s="1"/>
  <c r="AQ397" i="1"/>
  <c r="AS397" i="1" s="1"/>
  <c r="AT397" i="1" s="1"/>
  <c r="AQ396" i="1"/>
  <c r="AS396" i="1" s="1"/>
  <c r="AT396" i="1" s="1"/>
  <c r="AQ395" i="1"/>
  <c r="AS395" i="1" s="1"/>
  <c r="AT395" i="1" s="1"/>
  <c r="AQ394" i="1"/>
  <c r="AS394" i="1" s="1"/>
  <c r="AT394" i="1" s="1"/>
  <c r="AQ393" i="1"/>
  <c r="AS393" i="1" s="1"/>
  <c r="AT393" i="1" s="1"/>
  <c r="AQ392" i="1"/>
  <c r="AS392" i="1" s="1"/>
  <c r="AT392" i="1" s="1"/>
  <c r="AQ391" i="1"/>
  <c r="AS391" i="1" s="1"/>
  <c r="AT391" i="1" s="1"/>
  <c r="AQ390" i="1"/>
  <c r="AS390" i="1" s="1"/>
  <c r="AT390" i="1" s="1"/>
  <c r="AQ389" i="1"/>
  <c r="AS389" i="1" s="1"/>
  <c r="AT389" i="1" s="1"/>
  <c r="AQ388" i="1"/>
  <c r="AS388" i="1" s="1"/>
  <c r="AT388" i="1" s="1"/>
  <c r="AQ387" i="1"/>
  <c r="AS387" i="1" s="1"/>
  <c r="AT387" i="1" s="1"/>
  <c r="AQ386" i="1"/>
  <c r="AS386" i="1" s="1"/>
  <c r="AT386" i="1" s="1"/>
  <c r="AQ385" i="1"/>
  <c r="AS385" i="1" s="1"/>
  <c r="AT385" i="1" s="1"/>
  <c r="AQ384" i="1"/>
  <c r="AS384" i="1" s="1"/>
  <c r="AT384" i="1" s="1"/>
  <c r="AQ383" i="1"/>
  <c r="AS383" i="1" s="1"/>
  <c r="AT383" i="1" s="1"/>
  <c r="AQ382" i="1"/>
  <c r="AS382" i="1" s="1"/>
  <c r="AT382" i="1" s="1"/>
  <c r="AQ381" i="1"/>
  <c r="AS381" i="1" s="1"/>
  <c r="AT381" i="1" s="1"/>
  <c r="AQ380" i="1"/>
  <c r="AS380" i="1" s="1"/>
  <c r="AT380" i="1" s="1"/>
  <c r="AQ379" i="1"/>
  <c r="AS379" i="1" s="1"/>
  <c r="AT379" i="1" s="1"/>
  <c r="AQ378" i="1"/>
  <c r="AS378" i="1" s="1"/>
  <c r="AT378" i="1" s="1"/>
  <c r="AQ377" i="1"/>
  <c r="AS377" i="1" s="1"/>
  <c r="AT377" i="1" s="1"/>
  <c r="AQ376" i="1"/>
  <c r="AS376" i="1" s="1"/>
  <c r="AT376" i="1" s="1"/>
  <c r="AQ375" i="1"/>
  <c r="AS375" i="1" s="1"/>
  <c r="AT375" i="1" s="1"/>
  <c r="AQ374" i="1"/>
  <c r="AS374" i="1" s="1"/>
  <c r="AT374" i="1" s="1"/>
  <c r="AQ373" i="1"/>
  <c r="AS373" i="1" s="1"/>
  <c r="AT373" i="1" s="1"/>
  <c r="AQ372" i="1"/>
  <c r="AS372" i="1" s="1"/>
  <c r="AT372" i="1" s="1"/>
  <c r="AQ371" i="1"/>
  <c r="AS371" i="1" s="1"/>
  <c r="AT371" i="1" s="1"/>
  <c r="AQ370" i="1"/>
  <c r="AS370" i="1" s="1"/>
  <c r="AT370" i="1" s="1"/>
  <c r="AQ369" i="1"/>
  <c r="AS369" i="1" s="1"/>
  <c r="AT369" i="1" s="1"/>
  <c r="AQ368" i="1"/>
  <c r="AS368" i="1" s="1"/>
  <c r="AT368" i="1" s="1"/>
  <c r="AQ367" i="1"/>
  <c r="AS367" i="1" s="1"/>
  <c r="AT367" i="1" s="1"/>
  <c r="AQ366" i="1"/>
  <c r="AS366" i="1" s="1"/>
  <c r="AT366" i="1" s="1"/>
  <c r="AQ365" i="1"/>
  <c r="AS365" i="1" s="1"/>
  <c r="AT365" i="1" s="1"/>
  <c r="AQ364" i="1"/>
  <c r="AS364" i="1" s="1"/>
  <c r="AT364" i="1" s="1"/>
  <c r="AQ363" i="1"/>
  <c r="AS363" i="1" s="1"/>
  <c r="AT363" i="1" s="1"/>
  <c r="AQ362" i="1"/>
  <c r="AS362" i="1" s="1"/>
  <c r="AT362" i="1" s="1"/>
  <c r="AQ361" i="1"/>
  <c r="AS361" i="1" s="1"/>
  <c r="AT361" i="1" s="1"/>
  <c r="AQ360" i="1"/>
  <c r="AS360" i="1" s="1"/>
  <c r="AT360" i="1" s="1"/>
  <c r="AQ359" i="1"/>
  <c r="AS359" i="1" s="1"/>
  <c r="AT359" i="1" s="1"/>
  <c r="AQ358" i="1"/>
  <c r="AS358" i="1" s="1"/>
  <c r="AT358" i="1" s="1"/>
  <c r="AQ357" i="1"/>
  <c r="AS357" i="1" s="1"/>
  <c r="AT357" i="1" s="1"/>
  <c r="AQ356" i="1"/>
  <c r="AS356" i="1" s="1"/>
  <c r="AT356" i="1" s="1"/>
  <c r="AQ355" i="1"/>
  <c r="AS355" i="1" s="1"/>
  <c r="AT355" i="1" s="1"/>
  <c r="AQ354" i="1"/>
  <c r="AS354" i="1" s="1"/>
  <c r="AT354" i="1" s="1"/>
  <c r="AQ353" i="1"/>
  <c r="AS353" i="1" s="1"/>
  <c r="AT353" i="1" s="1"/>
  <c r="AQ352" i="1"/>
  <c r="AS352" i="1" s="1"/>
  <c r="AT352" i="1" s="1"/>
  <c r="AQ351" i="1"/>
  <c r="AS351" i="1" s="1"/>
  <c r="AT351" i="1" s="1"/>
  <c r="AQ350" i="1"/>
  <c r="AR350" i="1" s="1"/>
  <c r="AQ349" i="1"/>
  <c r="AR349" i="1" s="1"/>
  <c r="AQ348" i="1"/>
  <c r="AR348" i="1" s="1"/>
  <c r="AQ347" i="1"/>
  <c r="AR347" i="1" s="1"/>
  <c r="AQ346" i="1"/>
  <c r="AR346" i="1" s="1"/>
  <c r="AQ345" i="1"/>
  <c r="AR345" i="1" s="1"/>
  <c r="AQ344" i="1"/>
  <c r="AR344" i="1" s="1"/>
  <c r="AQ343" i="1"/>
  <c r="AR343" i="1" s="1"/>
  <c r="AQ342" i="1"/>
  <c r="AQ341" i="1"/>
  <c r="AR341" i="1" s="1"/>
  <c r="AQ340" i="1"/>
  <c r="AR340" i="1" s="1"/>
  <c r="AQ339" i="1"/>
  <c r="AR339" i="1" s="1"/>
  <c r="AQ338" i="1"/>
  <c r="AR338" i="1" s="1"/>
  <c r="AQ337" i="1"/>
  <c r="AS337" i="1" s="1"/>
  <c r="AT337" i="1" s="1"/>
  <c r="AQ336" i="1"/>
  <c r="AS336" i="1" s="1"/>
  <c r="AT336" i="1" s="1"/>
  <c r="AQ335" i="1"/>
  <c r="AS335" i="1" s="1"/>
  <c r="AT335" i="1" s="1"/>
  <c r="AQ334" i="1"/>
  <c r="AS334" i="1" s="1"/>
  <c r="AT334" i="1" s="1"/>
  <c r="AQ333" i="1"/>
  <c r="AS333" i="1" s="1"/>
  <c r="AT333" i="1" s="1"/>
  <c r="AQ332" i="1"/>
  <c r="AS332" i="1" s="1"/>
  <c r="AT332" i="1" s="1"/>
  <c r="AQ331" i="1"/>
  <c r="AS331" i="1" s="1"/>
  <c r="AT331" i="1" s="1"/>
  <c r="AQ330" i="1"/>
  <c r="AS330" i="1" s="1"/>
  <c r="AT330" i="1" s="1"/>
  <c r="AQ329" i="1"/>
  <c r="AS329" i="1" s="1"/>
  <c r="AT329" i="1" s="1"/>
  <c r="AQ328" i="1"/>
  <c r="AS328" i="1" s="1"/>
  <c r="AT328" i="1" s="1"/>
  <c r="AQ327" i="1"/>
  <c r="AS327" i="1" s="1"/>
  <c r="AT327" i="1" s="1"/>
  <c r="AQ326" i="1"/>
  <c r="AS326" i="1" s="1"/>
  <c r="AT326" i="1" s="1"/>
  <c r="AQ325" i="1"/>
  <c r="AS325" i="1" s="1"/>
  <c r="AT325" i="1" s="1"/>
  <c r="AQ324" i="1"/>
  <c r="AS324" i="1" s="1"/>
  <c r="AT324" i="1" s="1"/>
  <c r="AQ323" i="1"/>
  <c r="AS323" i="1" s="1"/>
  <c r="AT323" i="1" s="1"/>
  <c r="AQ322" i="1"/>
  <c r="AS322" i="1" s="1"/>
  <c r="AT322" i="1" s="1"/>
  <c r="AQ321" i="1"/>
  <c r="AS321" i="1" s="1"/>
  <c r="AT321" i="1" s="1"/>
  <c r="AQ320" i="1"/>
  <c r="AS320" i="1" s="1"/>
  <c r="AT320" i="1" s="1"/>
  <c r="AQ319" i="1"/>
  <c r="AS319" i="1" s="1"/>
  <c r="AT319" i="1" s="1"/>
  <c r="AQ318" i="1"/>
  <c r="AS318" i="1" s="1"/>
  <c r="AT318" i="1" s="1"/>
  <c r="AQ317" i="1"/>
  <c r="AS317" i="1" s="1"/>
  <c r="AT317" i="1" s="1"/>
  <c r="AQ316" i="1"/>
  <c r="AS316" i="1" s="1"/>
  <c r="AT316" i="1" s="1"/>
  <c r="AQ315" i="1"/>
  <c r="AS315" i="1" s="1"/>
  <c r="AT315" i="1" s="1"/>
  <c r="AQ314" i="1"/>
  <c r="AS314" i="1" s="1"/>
  <c r="AT314" i="1" s="1"/>
  <c r="AQ313" i="1"/>
  <c r="AS313" i="1" s="1"/>
  <c r="AT313" i="1" s="1"/>
  <c r="AQ312" i="1"/>
  <c r="AS312" i="1" s="1"/>
  <c r="AT312" i="1" s="1"/>
  <c r="AQ311" i="1"/>
  <c r="AS311" i="1" s="1"/>
  <c r="AT311" i="1" s="1"/>
  <c r="AQ310" i="1"/>
  <c r="AS310" i="1" s="1"/>
  <c r="AT310" i="1" s="1"/>
  <c r="AQ309" i="1"/>
  <c r="AS309" i="1" s="1"/>
  <c r="AT309" i="1" s="1"/>
  <c r="AQ308" i="1"/>
  <c r="AS308" i="1" s="1"/>
  <c r="AT308" i="1" s="1"/>
  <c r="AQ307" i="1"/>
  <c r="AS307" i="1" s="1"/>
  <c r="AT307" i="1" s="1"/>
  <c r="AQ306" i="1"/>
  <c r="AS306" i="1" s="1"/>
  <c r="AT306" i="1" s="1"/>
  <c r="AQ305" i="1"/>
  <c r="AS305" i="1" s="1"/>
  <c r="AT305" i="1" s="1"/>
  <c r="AQ304" i="1"/>
  <c r="AS304" i="1" s="1"/>
  <c r="AT304" i="1" s="1"/>
  <c r="AQ303" i="1"/>
  <c r="AS303" i="1" s="1"/>
  <c r="AT303" i="1" s="1"/>
  <c r="AQ302" i="1"/>
  <c r="AS302" i="1" s="1"/>
  <c r="AT302" i="1" s="1"/>
  <c r="AQ301" i="1"/>
  <c r="AS301" i="1" s="1"/>
  <c r="AT301" i="1" s="1"/>
  <c r="AQ300" i="1"/>
  <c r="AS300" i="1" s="1"/>
  <c r="AT300" i="1" s="1"/>
  <c r="AQ299" i="1"/>
  <c r="AS299" i="1" s="1"/>
  <c r="AT299" i="1" s="1"/>
  <c r="AQ298" i="1"/>
  <c r="AS298" i="1" s="1"/>
  <c r="AT298" i="1" s="1"/>
  <c r="AQ297" i="1"/>
  <c r="AS297" i="1" s="1"/>
  <c r="AT297" i="1" s="1"/>
  <c r="AQ296" i="1"/>
  <c r="AS296" i="1" s="1"/>
  <c r="AT296" i="1" s="1"/>
  <c r="AQ295" i="1"/>
  <c r="AS295" i="1" s="1"/>
  <c r="AT295" i="1" s="1"/>
  <c r="AQ294" i="1"/>
  <c r="AS294" i="1" s="1"/>
  <c r="AT294" i="1" s="1"/>
  <c r="AQ293" i="1"/>
  <c r="AS293" i="1" s="1"/>
  <c r="AT293" i="1" s="1"/>
  <c r="AQ292" i="1"/>
  <c r="AS292" i="1" s="1"/>
  <c r="AT292" i="1" s="1"/>
  <c r="AQ291" i="1"/>
  <c r="AS291" i="1" s="1"/>
  <c r="AT291" i="1" s="1"/>
  <c r="AQ290" i="1"/>
  <c r="AS290" i="1" s="1"/>
  <c r="AT290" i="1" s="1"/>
  <c r="AQ289" i="1"/>
  <c r="AS289" i="1" s="1"/>
  <c r="AT289" i="1" s="1"/>
  <c r="AQ288" i="1"/>
  <c r="AS288" i="1" s="1"/>
  <c r="AT288" i="1" s="1"/>
  <c r="AQ287" i="1"/>
  <c r="AS287" i="1" s="1"/>
  <c r="AT287" i="1" s="1"/>
  <c r="AQ286" i="1"/>
  <c r="AS286" i="1" s="1"/>
  <c r="AT286" i="1" s="1"/>
  <c r="AQ285" i="1"/>
  <c r="AS285" i="1" s="1"/>
  <c r="AT285" i="1" s="1"/>
  <c r="AQ284" i="1"/>
  <c r="AS284" i="1" s="1"/>
  <c r="AT284" i="1" s="1"/>
  <c r="AQ283" i="1"/>
  <c r="AS283" i="1" s="1"/>
  <c r="AT283" i="1" s="1"/>
  <c r="AQ282" i="1"/>
  <c r="AS282" i="1" s="1"/>
  <c r="AT282" i="1" s="1"/>
  <c r="AQ281" i="1"/>
  <c r="AS281" i="1" s="1"/>
  <c r="AT281" i="1" s="1"/>
  <c r="AQ280" i="1"/>
  <c r="AS280" i="1" s="1"/>
  <c r="AT280" i="1" s="1"/>
  <c r="AQ279" i="1"/>
  <c r="AS279" i="1" s="1"/>
  <c r="AT279" i="1" s="1"/>
  <c r="AQ278" i="1"/>
  <c r="AS278" i="1" s="1"/>
  <c r="AT278" i="1" s="1"/>
  <c r="AQ277" i="1"/>
  <c r="AS277" i="1" s="1"/>
  <c r="AT277" i="1" s="1"/>
  <c r="AQ276" i="1"/>
  <c r="AS276" i="1" s="1"/>
  <c r="AT276" i="1" s="1"/>
  <c r="AQ275" i="1"/>
  <c r="AS275" i="1" s="1"/>
  <c r="AT275" i="1" s="1"/>
  <c r="AQ274" i="1"/>
  <c r="AS274" i="1" s="1"/>
  <c r="AT274" i="1" s="1"/>
  <c r="AQ273" i="1"/>
  <c r="AS273" i="1" s="1"/>
  <c r="AT273" i="1" s="1"/>
  <c r="AQ272" i="1"/>
  <c r="AS272" i="1" s="1"/>
  <c r="AT272" i="1" s="1"/>
  <c r="AQ271" i="1"/>
  <c r="AS271" i="1" s="1"/>
  <c r="AT271" i="1" s="1"/>
  <c r="AQ270" i="1"/>
  <c r="AS270" i="1" s="1"/>
  <c r="AT270" i="1" s="1"/>
  <c r="AQ269" i="1"/>
  <c r="AS269" i="1" s="1"/>
  <c r="AT269" i="1" s="1"/>
  <c r="AQ268" i="1"/>
  <c r="AS268" i="1" s="1"/>
  <c r="AT268" i="1" s="1"/>
  <c r="AQ267" i="1"/>
  <c r="AS267" i="1" s="1"/>
  <c r="AT267" i="1" s="1"/>
  <c r="AQ266" i="1"/>
  <c r="AS266" i="1" s="1"/>
  <c r="AT266" i="1" s="1"/>
  <c r="AQ265" i="1"/>
  <c r="AS265" i="1" s="1"/>
  <c r="AT265" i="1" s="1"/>
  <c r="AQ264" i="1"/>
  <c r="AS264" i="1" s="1"/>
  <c r="AT264" i="1" s="1"/>
  <c r="AQ263" i="1"/>
  <c r="AS263" i="1" s="1"/>
  <c r="AT263" i="1" s="1"/>
  <c r="AQ262" i="1"/>
  <c r="AS262" i="1" s="1"/>
  <c r="AT262" i="1" s="1"/>
  <c r="AQ261" i="1"/>
  <c r="AS261" i="1" s="1"/>
  <c r="AT261" i="1" s="1"/>
  <c r="AQ260" i="1"/>
  <c r="AS260" i="1" s="1"/>
  <c r="AT260" i="1" s="1"/>
  <c r="AQ259" i="1"/>
  <c r="AS259" i="1" s="1"/>
  <c r="AT259" i="1" s="1"/>
  <c r="AQ258" i="1"/>
  <c r="AS258" i="1" s="1"/>
  <c r="AT258" i="1" s="1"/>
  <c r="AQ257" i="1"/>
  <c r="AS257" i="1" s="1"/>
  <c r="AT257" i="1" s="1"/>
  <c r="AQ256" i="1"/>
  <c r="AS256" i="1" s="1"/>
  <c r="AT256" i="1" s="1"/>
  <c r="AQ255" i="1"/>
  <c r="AS255" i="1" s="1"/>
  <c r="AT255" i="1" s="1"/>
  <c r="AQ254" i="1"/>
  <c r="AS254" i="1" s="1"/>
  <c r="AT254" i="1" s="1"/>
  <c r="AQ253" i="1"/>
  <c r="AS253" i="1" s="1"/>
  <c r="AT253" i="1" s="1"/>
  <c r="AQ252" i="1"/>
  <c r="AS252" i="1" s="1"/>
  <c r="AT252" i="1" s="1"/>
  <c r="AQ251" i="1"/>
  <c r="AS251" i="1" s="1"/>
  <c r="AT251" i="1" s="1"/>
  <c r="AQ250" i="1"/>
  <c r="AS250" i="1" s="1"/>
  <c r="AT250" i="1" s="1"/>
  <c r="AQ249" i="1"/>
  <c r="AS249" i="1" s="1"/>
  <c r="AT249" i="1" s="1"/>
  <c r="AQ248" i="1"/>
  <c r="AS248" i="1" s="1"/>
  <c r="AT248" i="1" s="1"/>
  <c r="AQ247" i="1"/>
  <c r="AS247" i="1" s="1"/>
  <c r="AT247" i="1" s="1"/>
  <c r="AQ246" i="1"/>
  <c r="AS246" i="1" s="1"/>
  <c r="AT246" i="1" s="1"/>
  <c r="AQ245" i="1"/>
  <c r="AS245" i="1" s="1"/>
  <c r="AT245" i="1" s="1"/>
  <c r="AQ244" i="1"/>
  <c r="AS244" i="1" s="1"/>
  <c r="AT244" i="1" s="1"/>
  <c r="AQ243" i="1"/>
  <c r="AS243" i="1" s="1"/>
  <c r="AT243" i="1" s="1"/>
  <c r="AQ242" i="1"/>
  <c r="AS242" i="1" s="1"/>
  <c r="AT242" i="1" s="1"/>
  <c r="AQ241" i="1"/>
  <c r="AS241" i="1" s="1"/>
  <c r="AT241" i="1" s="1"/>
  <c r="AQ240" i="1"/>
  <c r="AS240" i="1" s="1"/>
  <c r="AT240" i="1" s="1"/>
  <c r="AQ239" i="1"/>
  <c r="AS239" i="1" s="1"/>
  <c r="AT239" i="1" s="1"/>
  <c r="AQ238" i="1"/>
  <c r="AQ237" i="1"/>
  <c r="AQ236" i="1"/>
  <c r="AQ235" i="1"/>
  <c r="AQ234" i="1"/>
  <c r="AQ233" i="1"/>
  <c r="AQ232" i="1"/>
  <c r="AQ231" i="1"/>
  <c r="AQ230" i="1"/>
  <c r="AQ229" i="1"/>
  <c r="AQ228" i="1"/>
  <c r="AQ227" i="1"/>
  <c r="AQ226" i="1"/>
  <c r="AQ225" i="1"/>
  <c r="AQ224" i="1"/>
  <c r="AQ223" i="1"/>
  <c r="AQ222" i="1"/>
  <c r="AQ221" i="1"/>
  <c r="AQ220" i="1"/>
  <c r="AQ219" i="1"/>
  <c r="AQ218" i="1"/>
  <c r="AQ217" i="1"/>
  <c r="AQ216" i="1"/>
  <c r="AQ215" i="1"/>
  <c r="AQ214" i="1"/>
  <c r="AQ213" i="1"/>
  <c r="AQ212" i="1"/>
  <c r="AQ211" i="1"/>
  <c r="AQ210" i="1"/>
  <c r="AQ209" i="1"/>
  <c r="AQ208" i="1"/>
  <c r="AQ207" i="1"/>
  <c r="AQ206" i="1"/>
  <c r="AQ205" i="1"/>
  <c r="AQ204" i="1"/>
  <c r="AQ203" i="1"/>
  <c r="AQ202" i="1"/>
  <c r="AQ201" i="1"/>
  <c r="AQ200" i="1"/>
  <c r="AQ199" i="1"/>
  <c r="AQ198" i="1"/>
  <c r="AQ197" i="1"/>
  <c r="AQ196" i="1"/>
  <c r="AQ195" i="1"/>
  <c r="AQ194" i="1"/>
  <c r="AQ193" i="1"/>
  <c r="AQ192" i="1"/>
  <c r="AQ191" i="1"/>
  <c r="AQ190" i="1"/>
  <c r="AQ189" i="1"/>
  <c r="AQ188" i="1"/>
  <c r="AQ187" i="1"/>
  <c r="AQ186" i="1"/>
  <c r="AQ185" i="1"/>
  <c r="AQ184" i="1"/>
  <c r="AQ183" i="1"/>
  <c r="AQ182" i="1"/>
  <c r="AQ181" i="1"/>
  <c r="AQ180" i="1"/>
  <c r="AQ179" i="1"/>
  <c r="AQ178" i="1"/>
  <c r="AQ177" i="1"/>
  <c r="AQ176" i="1"/>
  <c r="AQ175" i="1"/>
  <c r="AQ174" i="1"/>
  <c r="AQ173" i="1"/>
  <c r="AQ172" i="1"/>
  <c r="AQ171" i="1"/>
  <c r="AQ170" i="1"/>
  <c r="AQ169" i="1"/>
  <c r="AQ168" i="1"/>
  <c r="AQ167" i="1"/>
  <c r="AQ166" i="1"/>
  <c r="AQ165" i="1"/>
  <c r="AQ164" i="1"/>
  <c r="AQ163" i="1"/>
  <c r="AQ162" i="1"/>
  <c r="AQ161" i="1"/>
  <c r="AQ160" i="1"/>
  <c r="AQ159" i="1"/>
  <c r="AQ158" i="1"/>
  <c r="AQ157" i="1"/>
  <c r="AQ156" i="1"/>
  <c r="AQ155" i="1"/>
  <c r="AQ154" i="1"/>
  <c r="AQ153" i="1"/>
  <c r="AQ152" i="1"/>
  <c r="AQ151" i="1"/>
  <c r="AQ150" i="1"/>
  <c r="AQ149" i="1"/>
  <c r="AQ148" i="1"/>
  <c r="AQ147" i="1"/>
  <c r="AQ146" i="1"/>
  <c r="AQ145" i="1"/>
  <c r="AQ144" i="1"/>
  <c r="AQ143" i="1"/>
  <c r="AQ142" i="1"/>
  <c r="AQ141" i="1"/>
  <c r="AQ140" i="1"/>
  <c r="AQ139" i="1"/>
  <c r="AQ138" i="1"/>
  <c r="AQ137" i="1"/>
  <c r="AQ136" i="1"/>
  <c r="AQ135" i="1"/>
  <c r="AQ134" i="1"/>
  <c r="AQ133" i="1"/>
  <c r="AQ132" i="1"/>
  <c r="AQ131" i="1"/>
  <c r="AQ130" i="1"/>
  <c r="AQ129" i="1"/>
  <c r="AQ128" i="1"/>
  <c r="AQ127" i="1"/>
  <c r="AQ126" i="1"/>
  <c r="AQ125" i="1"/>
  <c r="AQ124" i="1"/>
  <c r="AQ123" i="1"/>
  <c r="AQ122" i="1"/>
  <c r="AQ121" i="1"/>
  <c r="AQ120" i="1"/>
  <c r="AQ119" i="1"/>
  <c r="AQ118" i="1"/>
  <c r="AQ117" i="1"/>
  <c r="AQ116" i="1"/>
  <c r="AQ115" i="1"/>
  <c r="AQ114" i="1"/>
  <c r="AQ113" i="1"/>
  <c r="AQ112" i="1"/>
  <c r="AQ111" i="1"/>
  <c r="AQ110" i="1"/>
  <c r="AQ109" i="1"/>
  <c r="AQ108" i="1"/>
  <c r="AS108" i="1" s="1"/>
  <c r="AT108" i="1" s="1"/>
  <c r="AQ107" i="1"/>
  <c r="AS107" i="1" s="1"/>
  <c r="AT107" i="1" s="1"/>
  <c r="AQ106" i="1"/>
  <c r="AS106" i="1" s="1"/>
  <c r="AT106" i="1" s="1"/>
  <c r="AQ105" i="1"/>
  <c r="AS105" i="1" s="1"/>
  <c r="AT105" i="1" s="1"/>
  <c r="AQ104" i="1"/>
  <c r="AS104" i="1" s="1"/>
  <c r="AT104" i="1" s="1"/>
  <c r="AQ103" i="1"/>
  <c r="AS103" i="1" s="1"/>
  <c r="AT103" i="1" s="1"/>
  <c r="AQ102" i="1"/>
  <c r="AS102" i="1" s="1"/>
  <c r="AT102" i="1" s="1"/>
  <c r="AQ101" i="1"/>
  <c r="AS101" i="1" s="1"/>
  <c r="AT101" i="1" s="1"/>
  <c r="AQ100" i="1"/>
  <c r="AS100" i="1" s="1"/>
  <c r="AT100" i="1" s="1"/>
  <c r="AQ99" i="1"/>
  <c r="AS99" i="1" s="1"/>
  <c r="AT99" i="1" s="1"/>
  <c r="AQ98" i="1"/>
  <c r="AS98" i="1" s="1"/>
  <c r="AT98" i="1" s="1"/>
  <c r="AQ97" i="1"/>
  <c r="AS97" i="1" s="1"/>
  <c r="AT97" i="1" s="1"/>
  <c r="AQ96" i="1"/>
  <c r="AS96" i="1" s="1"/>
  <c r="AT96" i="1" s="1"/>
  <c r="AQ95" i="1"/>
  <c r="AS95" i="1" s="1"/>
  <c r="AT95" i="1" s="1"/>
  <c r="AQ94" i="1"/>
  <c r="AS94" i="1" s="1"/>
  <c r="AT94" i="1" s="1"/>
  <c r="AQ93" i="1"/>
  <c r="AS93" i="1" s="1"/>
  <c r="AT93" i="1" s="1"/>
  <c r="AQ92" i="1"/>
  <c r="AS92" i="1" s="1"/>
  <c r="AT92" i="1" s="1"/>
  <c r="AQ91" i="1"/>
  <c r="AS91" i="1" s="1"/>
  <c r="AT91" i="1" s="1"/>
  <c r="AQ90" i="1"/>
  <c r="AS90" i="1" s="1"/>
  <c r="AT90" i="1" s="1"/>
  <c r="AQ89" i="1"/>
  <c r="AS89" i="1" s="1"/>
  <c r="AT89" i="1" s="1"/>
  <c r="AQ88" i="1"/>
  <c r="AS88" i="1" s="1"/>
  <c r="AT88" i="1" s="1"/>
  <c r="AQ87" i="1"/>
  <c r="AS87" i="1" s="1"/>
  <c r="AT87" i="1" s="1"/>
  <c r="AQ86" i="1"/>
  <c r="AS86" i="1" s="1"/>
  <c r="AT86" i="1" s="1"/>
  <c r="AQ85" i="1"/>
  <c r="AS85" i="1" s="1"/>
  <c r="AT85" i="1" s="1"/>
  <c r="AQ84" i="1"/>
  <c r="AS84" i="1" s="1"/>
  <c r="AT84" i="1" s="1"/>
  <c r="AQ83" i="1"/>
  <c r="AS83" i="1" s="1"/>
  <c r="AT83" i="1" s="1"/>
  <c r="AQ82" i="1"/>
  <c r="AS82" i="1" s="1"/>
  <c r="AT82" i="1" s="1"/>
  <c r="AQ81" i="1"/>
  <c r="AS81" i="1" s="1"/>
  <c r="AT81" i="1" s="1"/>
  <c r="AQ80" i="1"/>
  <c r="AS80" i="1" s="1"/>
  <c r="AT80" i="1" s="1"/>
  <c r="AQ79" i="1"/>
  <c r="AS79" i="1" s="1"/>
  <c r="AT79" i="1" s="1"/>
  <c r="AQ78" i="1"/>
  <c r="AS78" i="1" s="1"/>
  <c r="AT78" i="1" s="1"/>
  <c r="AQ77" i="1"/>
  <c r="AS77" i="1" s="1"/>
  <c r="AT77" i="1" s="1"/>
  <c r="AQ76" i="1"/>
  <c r="AS76" i="1" s="1"/>
  <c r="AT76" i="1" s="1"/>
  <c r="AQ75" i="1"/>
  <c r="AS75" i="1" s="1"/>
  <c r="AT75" i="1" s="1"/>
  <c r="AQ74" i="1"/>
  <c r="AS74" i="1" s="1"/>
  <c r="AT74" i="1" s="1"/>
  <c r="AQ73" i="1"/>
  <c r="AS73" i="1" s="1"/>
  <c r="AT73" i="1" s="1"/>
  <c r="AQ72" i="1"/>
  <c r="AS72" i="1" s="1"/>
  <c r="AT72" i="1" s="1"/>
  <c r="AQ71" i="1"/>
  <c r="AS71" i="1" s="1"/>
  <c r="AT71" i="1" s="1"/>
  <c r="AQ70" i="1"/>
  <c r="AS70" i="1" s="1"/>
  <c r="AT70" i="1" s="1"/>
  <c r="AQ69" i="1"/>
  <c r="AS69" i="1" s="1"/>
  <c r="AT69" i="1" s="1"/>
  <c r="AQ68" i="1"/>
  <c r="AS68" i="1" s="1"/>
  <c r="AT68" i="1" s="1"/>
  <c r="AQ67" i="1"/>
  <c r="AS67" i="1" s="1"/>
  <c r="AT67" i="1" s="1"/>
  <c r="AQ66" i="1"/>
  <c r="AS66" i="1" s="1"/>
  <c r="AT66" i="1" s="1"/>
  <c r="AQ65" i="1"/>
  <c r="AS65" i="1" s="1"/>
  <c r="AT65" i="1" s="1"/>
  <c r="AQ64" i="1"/>
  <c r="AS64" i="1" s="1"/>
  <c r="AT64" i="1" s="1"/>
  <c r="AQ63" i="1"/>
  <c r="AS63" i="1" s="1"/>
  <c r="AT63" i="1" s="1"/>
  <c r="AQ62" i="1"/>
  <c r="AS62" i="1" s="1"/>
  <c r="AT62" i="1" s="1"/>
  <c r="AQ61" i="1"/>
  <c r="AS61" i="1" s="1"/>
  <c r="AT61" i="1" s="1"/>
  <c r="AQ60" i="1"/>
  <c r="AS60" i="1" s="1"/>
  <c r="AT60" i="1" s="1"/>
  <c r="AQ59" i="1"/>
  <c r="AS59" i="1" s="1"/>
  <c r="AT59" i="1" s="1"/>
  <c r="AQ58" i="1"/>
  <c r="AS58" i="1" s="1"/>
  <c r="AT58" i="1" s="1"/>
  <c r="AQ57" i="1"/>
  <c r="AS57" i="1" s="1"/>
  <c r="AT57" i="1" s="1"/>
  <c r="AQ56" i="1"/>
  <c r="AS56" i="1" s="1"/>
  <c r="AT56" i="1" s="1"/>
  <c r="AQ55" i="1"/>
  <c r="AS55" i="1" s="1"/>
  <c r="AT55" i="1" s="1"/>
  <c r="AQ54" i="1"/>
  <c r="AS54" i="1" s="1"/>
  <c r="AT54" i="1" s="1"/>
  <c r="AQ53" i="1"/>
  <c r="AS53" i="1" s="1"/>
  <c r="AT53" i="1" s="1"/>
  <c r="AQ52" i="1"/>
  <c r="AS52" i="1" s="1"/>
  <c r="AT52" i="1" s="1"/>
  <c r="AQ51" i="1"/>
  <c r="AS51" i="1" s="1"/>
  <c r="AT51" i="1" s="1"/>
  <c r="AQ50" i="1"/>
  <c r="AS50" i="1" s="1"/>
  <c r="AT50" i="1" s="1"/>
  <c r="AQ49" i="1"/>
  <c r="AS49" i="1" s="1"/>
  <c r="AT49" i="1" s="1"/>
  <c r="AQ48" i="1"/>
  <c r="AS48" i="1" s="1"/>
  <c r="AT48" i="1" s="1"/>
  <c r="AQ47" i="1"/>
  <c r="AS47" i="1" s="1"/>
  <c r="AT47" i="1" s="1"/>
  <c r="AQ46" i="1"/>
  <c r="AS46" i="1" s="1"/>
  <c r="AT46" i="1" s="1"/>
  <c r="AQ45" i="1"/>
  <c r="AS45" i="1" s="1"/>
  <c r="AT45" i="1" s="1"/>
  <c r="AQ44" i="1"/>
  <c r="AS44" i="1" s="1"/>
  <c r="AT44" i="1" s="1"/>
  <c r="AQ43" i="1"/>
  <c r="AS43" i="1" s="1"/>
  <c r="AT43" i="1" s="1"/>
  <c r="AQ42" i="1"/>
  <c r="AS42" i="1" s="1"/>
  <c r="AT42" i="1" s="1"/>
  <c r="AQ41" i="1"/>
  <c r="AS41" i="1" s="1"/>
  <c r="AT41" i="1" s="1"/>
  <c r="AQ40" i="1"/>
  <c r="AS40" i="1" s="1"/>
  <c r="AT40" i="1" s="1"/>
  <c r="AQ39" i="1"/>
  <c r="AS39" i="1" s="1"/>
  <c r="AT39" i="1" s="1"/>
  <c r="AQ38" i="1"/>
  <c r="AS38" i="1" s="1"/>
  <c r="AT38" i="1" s="1"/>
  <c r="AQ37" i="1"/>
  <c r="AS37" i="1" s="1"/>
  <c r="AT37" i="1" s="1"/>
  <c r="AQ36" i="1"/>
  <c r="AS36" i="1" s="1"/>
  <c r="AT36" i="1" s="1"/>
  <c r="AQ35" i="1"/>
  <c r="AS35" i="1" s="1"/>
  <c r="AT35" i="1" s="1"/>
  <c r="AQ34" i="1"/>
  <c r="AS34" i="1" s="1"/>
  <c r="AT34" i="1" s="1"/>
  <c r="AQ33" i="1"/>
  <c r="AS33" i="1" s="1"/>
  <c r="AT33" i="1" s="1"/>
  <c r="AQ32" i="1"/>
  <c r="AS32" i="1" s="1"/>
  <c r="AT32" i="1" s="1"/>
  <c r="AQ31" i="1"/>
  <c r="AS31" i="1" s="1"/>
  <c r="AT31" i="1" s="1"/>
  <c r="AQ30" i="1"/>
  <c r="AS30" i="1" s="1"/>
  <c r="AT30" i="1" s="1"/>
  <c r="AQ29" i="1"/>
  <c r="AS29" i="1" s="1"/>
  <c r="AT29" i="1" s="1"/>
  <c r="AQ28" i="1"/>
  <c r="AS28" i="1" s="1"/>
  <c r="AT28" i="1" s="1"/>
  <c r="AQ27" i="1"/>
  <c r="AS27" i="1" s="1"/>
  <c r="AT27" i="1" s="1"/>
  <c r="AQ26" i="1"/>
  <c r="AS26" i="1" s="1"/>
  <c r="AT26" i="1" s="1"/>
  <c r="AQ25" i="1"/>
  <c r="AS25" i="1" s="1"/>
  <c r="AT25" i="1" s="1"/>
  <c r="AQ24" i="1"/>
  <c r="AS24" i="1" s="1"/>
  <c r="AT24" i="1" s="1"/>
  <c r="AQ23" i="1"/>
  <c r="AS23" i="1" s="1"/>
  <c r="AT23" i="1" s="1"/>
  <c r="AQ22" i="1"/>
  <c r="AS22" i="1" s="1"/>
  <c r="AT22" i="1" s="1"/>
  <c r="AQ21" i="1"/>
  <c r="AS21" i="1" s="1"/>
  <c r="AT21" i="1" s="1"/>
  <c r="AQ20" i="1"/>
  <c r="AS20" i="1" s="1"/>
  <c r="AT20" i="1" s="1"/>
  <c r="AQ19" i="1"/>
  <c r="AS19" i="1" s="1"/>
  <c r="AT19" i="1" s="1"/>
  <c r="AQ18" i="1"/>
  <c r="AS18" i="1" s="1"/>
  <c r="AT18" i="1" s="1"/>
  <c r="AQ17" i="1"/>
  <c r="AS17" i="1" s="1"/>
  <c r="AT17" i="1" s="1"/>
  <c r="AQ16" i="1"/>
  <c r="AS16" i="1" s="1"/>
  <c r="AT16" i="1" s="1"/>
  <c r="AQ15" i="1"/>
  <c r="AS15" i="1" s="1"/>
  <c r="AT15" i="1" s="1"/>
  <c r="AQ14" i="1"/>
  <c r="AS14" i="1" s="1"/>
  <c r="AT14" i="1" s="1"/>
  <c r="AQ13" i="1"/>
  <c r="AS13" i="1" s="1"/>
  <c r="AT13" i="1" s="1"/>
  <c r="AQ12" i="1"/>
  <c r="AS12" i="1" s="1"/>
  <c r="AT12" i="1" s="1"/>
  <c r="AQ11" i="1"/>
  <c r="AS11" i="1" s="1"/>
  <c r="AT11" i="1" s="1"/>
  <c r="AQ10" i="1"/>
  <c r="AS10" i="1" s="1"/>
  <c r="AT10" i="1" s="1"/>
  <c r="AG459" i="1"/>
  <c r="AD459" i="1"/>
  <c r="AA459" i="1"/>
  <c r="AG458" i="1"/>
  <c r="AD458" i="1"/>
  <c r="AA458" i="1"/>
  <c r="AG457" i="1"/>
  <c r="AD457" i="1"/>
  <c r="AA457" i="1"/>
  <c r="AG456" i="1"/>
  <c r="AD456" i="1"/>
  <c r="AA456" i="1"/>
  <c r="AG455" i="1"/>
  <c r="AD455" i="1"/>
  <c r="AA455" i="1"/>
  <c r="AG454" i="1"/>
  <c r="AD454" i="1"/>
  <c r="AA454" i="1"/>
  <c r="AG453" i="1"/>
  <c r="AD453" i="1"/>
  <c r="AA453" i="1"/>
  <c r="AG452" i="1"/>
  <c r="AD452" i="1"/>
  <c r="AA452" i="1"/>
  <c r="AG451" i="1"/>
  <c r="AD451" i="1"/>
  <c r="AA451" i="1"/>
  <c r="AG450" i="1"/>
  <c r="AD450" i="1"/>
  <c r="AA450" i="1"/>
  <c r="AG449" i="1"/>
  <c r="AD449" i="1"/>
  <c r="AA449" i="1"/>
  <c r="AG448" i="1"/>
  <c r="AD448" i="1"/>
  <c r="AA448" i="1"/>
  <c r="AG447" i="1"/>
  <c r="AD447" i="1"/>
  <c r="AA447" i="1"/>
  <c r="AG446" i="1"/>
  <c r="AD446" i="1"/>
  <c r="AA446" i="1"/>
  <c r="AG445" i="1"/>
  <c r="AD445" i="1"/>
  <c r="AA445" i="1"/>
  <c r="AG444" i="1"/>
  <c r="AD444" i="1"/>
  <c r="AA444" i="1"/>
  <c r="AG443" i="1"/>
  <c r="AD443" i="1"/>
  <c r="AA443" i="1"/>
  <c r="AG442" i="1"/>
  <c r="AD442" i="1"/>
  <c r="AA442" i="1"/>
  <c r="AG441" i="1"/>
  <c r="AD441" i="1"/>
  <c r="AA441" i="1"/>
  <c r="AG440" i="1"/>
  <c r="AD440" i="1"/>
  <c r="AA440" i="1"/>
  <c r="AG439" i="1"/>
  <c r="AD439" i="1"/>
  <c r="AA439" i="1"/>
  <c r="AG438" i="1"/>
  <c r="AD438" i="1"/>
  <c r="AA438" i="1"/>
  <c r="AG437" i="1"/>
  <c r="AD437" i="1"/>
  <c r="AA437" i="1"/>
  <c r="AG436" i="1"/>
  <c r="AD436" i="1"/>
  <c r="AA436" i="1"/>
  <c r="AG435" i="1"/>
  <c r="AD435" i="1"/>
  <c r="AA435" i="1"/>
  <c r="AG434" i="1"/>
  <c r="AD434" i="1"/>
  <c r="AA434" i="1"/>
  <c r="AG433" i="1"/>
  <c r="AD433" i="1"/>
  <c r="AA433" i="1"/>
  <c r="AG432" i="1"/>
  <c r="AD432" i="1"/>
  <c r="AA432" i="1"/>
  <c r="AG431" i="1"/>
  <c r="AD431" i="1"/>
  <c r="AA431" i="1"/>
  <c r="AG430" i="1"/>
  <c r="AD430" i="1"/>
  <c r="AA430" i="1"/>
  <c r="AG429" i="1"/>
  <c r="AD429" i="1"/>
  <c r="AA429" i="1"/>
  <c r="AG428" i="1"/>
  <c r="AD428" i="1"/>
  <c r="AA428" i="1"/>
  <c r="AG427" i="1"/>
  <c r="AD427" i="1"/>
  <c r="AA427" i="1"/>
  <c r="AG426" i="1"/>
  <c r="AD426" i="1"/>
  <c r="AA426" i="1"/>
  <c r="AG425" i="1"/>
  <c r="AD425" i="1"/>
  <c r="AA425" i="1"/>
  <c r="AG424" i="1"/>
  <c r="AD424" i="1"/>
  <c r="AA424" i="1"/>
  <c r="AG423" i="1"/>
  <c r="AD423" i="1"/>
  <c r="AA423" i="1"/>
  <c r="AG422" i="1"/>
  <c r="AD422" i="1"/>
  <c r="AA422" i="1"/>
  <c r="AG421" i="1"/>
  <c r="AD421" i="1"/>
  <c r="AA421" i="1"/>
  <c r="AG420" i="1"/>
  <c r="AD420" i="1"/>
  <c r="AA420" i="1"/>
  <c r="AG419" i="1"/>
  <c r="AD419" i="1"/>
  <c r="AA419" i="1"/>
  <c r="AG418" i="1"/>
  <c r="AD418" i="1"/>
  <c r="AA418" i="1"/>
  <c r="AG417" i="1"/>
  <c r="AD417" i="1"/>
  <c r="AA417" i="1"/>
  <c r="AG416" i="1"/>
  <c r="AD416" i="1"/>
  <c r="AA416" i="1"/>
  <c r="AG415" i="1"/>
  <c r="AD415" i="1"/>
  <c r="AA415" i="1"/>
  <c r="AG414" i="1"/>
  <c r="AD414" i="1"/>
  <c r="AA414" i="1"/>
  <c r="AG413" i="1"/>
  <c r="AD413" i="1"/>
  <c r="AA413" i="1"/>
  <c r="AG412" i="1"/>
  <c r="AD412" i="1"/>
  <c r="AA412" i="1"/>
  <c r="AG411" i="1"/>
  <c r="AD411" i="1"/>
  <c r="AA411" i="1"/>
  <c r="AG410" i="1"/>
  <c r="AD410" i="1"/>
  <c r="AA410" i="1"/>
  <c r="AG409" i="1"/>
  <c r="AD409" i="1"/>
  <c r="AA409" i="1"/>
  <c r="AG408" i="1"/>
  <c r="AD408" i="1"/>
  <c r="AA408" i="1"/>
  <c r="AG407" i="1"/>
  <c r="AD407" i="1"/>
  <c r="AA407" i="1"/>
  <c r="AG406" i="1"/>
  <c r="AD406" i="1"/>
  <c r="AA406" i="1"/>
  <c r="AG405" i="1"/>
  <c r="AD405" i="1"/>
  <c r="AA405" i="1"/>
  <c r="AG404" i="1"/>
  <c r="AD404" i="1"/>
  <c r="AA404" i="1"/>
  <c r="AG403" i="1"/>
  <c r="AD403" i="1"/>
  <c r="AA403" i="1"/>
  <c r="AG402" i="1"/>
  <c r="AD402" i="1"/>
  <c r="AA402" i="1"/>
  <c r="AG401" i="1"/>
  <c r="AD401" i="1"/>
  <c r="AA401" i="1"/>
  <c r="AG400" i="1"/>
  <c r="AD400" i="1"/>
  <c r="AA400" i="1"/>
  <c r="AG399" i="1"/>
  <c r="AD399" i="1"/>
  <c r="AA399" i="1"/>
  <c r="AG398" i="1"/>
  <c r="AD398" i="1"/>
  <c r="AA398" i="1"/>
  <c r="AG397" i="1"/>
  <c r="AD397" i="1"/>
  <c r="AA397" i="1"/>
  <c r="AG396" i="1"/>
  <c r="AD396" i="1"/>
  <c r="AA396" i="1"/>
  <c r="AG395" i="1"/>
  <c r="AD395" i="1"/>
  <c r="AA395" i="1"/>
  <c r="AG394" i="1"/>
  <c r="AD394" i="1"/>
  <c r="AA394" i="1"/>
  <c r="AG393" i="1"/>
  <c r="AD393" i="1"/>
  <c r="AA393" i="1"/>
  <c r="AG392" i="1"/>
  <c r="AD392" i="1"/>
  <c r="AA392" i="1"/>
  <c r="AG391" i="1"/>
  <c r="AD391" i="1"/>
  <c r="AA391" i="1"/>
  <c r="AG390" i="1"/>
  <c r="AD390" i="1"/>
  <c r="AA390" i="1"/>
  <c r="AG389" i="1"/>
  <c r="AD389" i="1"/>
  <c r="AA389" i="1"/>
  <c r="AG388" i="1"/>
  <c r="AD388" i="1"/>
  <c r="AA388" i="1"/>
  <c r="AG387" i="1"/>
  <c r="AD387" i="1"/>
  <c r="AA387" i="1"/>
  <c r="AG386" i="1"/>
  <c r="AD386" i="1"/>
  <c r="AA386" i="1"/>
  <c r="AG385" i="1"/>
  <c r="AD385" i="1"/>
  <c r="AA385" i="1"/>
  <c r="AG384" i="1"/>
  <c r="AD384" i="1"/>
  <c r="AA384" i="1"/>
  <c r="AG383" i="1"/>
  <c r="AD383" i="1"/>
  <c r="AA383" i="1"/>
  <c r="AG382" i="1"/>
  <c r="AD382" i="1"/>
  <c r="AA382" i="1"/>
  <c r="AG381" i="1"/>
  <c r="AD381" i="1"/>
  <c r="AA381" i="1"/>
  <c r="AG380" i="1"/>
  <c r="AD380" i="1"/>
  <c r="AA380" i="1"/>
  <c r="AG379" i="1"/>
  <c r="AD379" i="1"/>
  <c r="AA379" i="1"/>
  <c r="AG378" i="1"/>
  <c r="AD378" i="1"/>
  <c r="AA378" i="1"/>
  <c r="AG377" i="1"/>
  <c r="AD377" i="1"/>
  <c r="AA377" i="1"/>
  <c r="AG376" i="1"/>
  <c r="AD376" i="1"/>
  <c r="AA376" i="1"/>
  <c r="AG375" i="1"/>
  <c r="AD375" i="1"/>
  <c r="AA375" i="1"/>
  <c r="AG374" i="1"/>
  <c r="AD374" i="1"/>
  <c r="AA374" i="1"/>
  <c r="AG373" i="1"/>
  <c r="AD373" i="1"/>
  <c r="AA373" i="1"/>
  <c r="AG372" i="1"/>
  <c r="AD372" i="1"/>
  <c r="AA372" i="1"/>
  <c r="AG371" i="1"/>
  <c r="AD371" i="1"/>
  <c r="AA371" i="1"/>
  <c r="AG370" i="1"/>
  <c r="AD370" i="1"/>
  <c r="AA370" i="1"/>
  <c r="AG369" i="1"/>
  <c r="AD369" i="1"/>
  <c r="AA369" i="1"/>
  <c r="AG368" i="1"/>
  <c r="AD368" i="1"/>
  <c r="AA368" i="1"/>
  <c r="AG367" i="1"/>
  <c r="AD367" i="1"/>
  <c r="AA367" i="1"/>
  <c r="AG366" i="1"/>
  <c r="AD366" i="1"/>
  <c r="AA366" i="1"/>
  <c r="AG365" i="1"/>
  <c r="AD365" i="1"/>
  <c r="AA365" i="1"/>
  <c r="AG364" i="1"/>
  <c r="AD364" i="1"/>
  <c r="AA364" i="1"/>
  <c r="AG363" i="1"/>
  <c r="AD363" i="1"/>
  <c r="AA363" i="1"/>
  <c r="AG362" i="1"/>
  <c r="AD362" i="1"/>
  <c r="AA362" i="1"/>
  <c r="AG361" i="1"/>
  <c r="AD361" i="1"/>
  <c r="AA361" i="1"/>
  <c r="AG360" i="1"/>
  <c r="AD360" i="1"/>
  <c r="AA360" i="1"/>
  <c r="AG359" i="1"/>
  <c r="AD359" i="1"/>
  <c r="AA359" i="1"/>
  <c r="AG358" i="1"/>
  <c r="AD358" i="1"/>
  <c r="AA358" i="1"/>
  <c r="AG357" i="1"/>
  <c r="AD357" i="1"/>
  <c r="AA357" i="1"/>
  <c r="AG356" i="1"/>
  <c r="AD356" i="1"/>
  <c r="AA356" i="1"/>
  <c r="AG355" i="1"/>
  <c r="AD355" i="1"/>
  <c r="AA355" i="1"/>
  <c r="AG354" i="1"/>
  <c r="AD354" i="1"/>
  <c r="AA354" i="1"/>
  <c r="AG353" i="1"/>
  <c r="AD353" i="1"/>
  <c r="AA353" i="1"/>
  <c r="AG352" i="1"/>
  <c r="AD352" i="1"/>
  <c r="AA352" i="1"/>
  <c r="AG351" i="1"/>
  <c r="AD351" i="1"/>
  <c r="AA351" i="1"/>
  <c r="AG350" i="1"/>
  <c r="AD350" i="1"/>
  <c r="AA350" i="1"/>
  <c r="AG349" i="1"/>
  <c r="AD349" i="1"/>
  <c r="AA349" i="1"/>
  <c r="AG348" i="1"/>
  <c r="AD348" i="1"/>
  <c r="AA348" i="1"/>
  <c r="AG347" i="1"/>
  <c r="AD347" i="1"/>
  <c r="AA347" i="1"/>
  <c r="AG346" i="1"/>
  <c r="AD346" i="1"/>
  <c r="AA346" i="1"/>
  <c r="AG345" i="1"/>
  <c r="AD345" i="1"/>
  <c r="AA345" i="1"/>
  <c r="AG344" i="1"/>
  <c r="AD344" i="1"/>
  <c r="AA344" i="1"/>
  <c r="AG343" i="1"/>
  <c r="AD343" i="1"/>
  <c r="AA343" i="1"/>
  <c r="AG342" i="1"/>
  <c r="AD342" i="1"/>
  <c r="AA342" i="1"/>
  <c r="AG341" i="1"/>
  <c r="AD341" i="1"/>
  <c r="AA341" i="1"/>
  <c r="AG340" i="1"/>
  <c r="AD340" i="1"/>
  <c r="AA340" i="1"/>
  <c r="AG339" i="1"/>
  <c r="AD339" i="1"/>
  <c r="AA339" i="1"/>
  <c r="AG338" i="1"/>
  <c r="AD338" i="1"/>
  <c r="AA338" i="1"/>
  <c r="AG337" i="1"/>
  <c r="AD337" i="1"/>
  <c r="AA337" i="1"/>
  <c r="AG336" i="1"/>
  <c r="AD336" i="1"/>
  <c r="AA336" i="1"/>
  <c r="AG335" i="1"/>
  <c r="AD335" i="1"/>
  <c r="AA335" i="1"/>
  <c r="AG334" i="1"/>
  <c r="AD334" i="1"/>
  <c r="AA334" i="1"/>
  <c r="AG333" i="1"/>
  <c r="AD333" i="1"/>
  <c r="AA333" i="1"/>
  <c r="AG332" i="1"/>
  <c r="AD332" i="1"/>
  <c r="AA332" i="1"/>
  <c r="AG331" i="1"/>
  <c r="AD331" i="1"/>
  <c r="AA331" i="1"/>
  <c r="AG330" i="1"/>
  <c r="AD330" i="1"/>
  <c r="AA330" i="1"/>
  <c r="AG329" i="1"/>
  <c r="AD329" i="1"/>
  <c r="AA329" i="1"/>
  <c r="AG328" i="1"/>
  <c r="AD328" i="1"/>
  <c r="AA328" i="1"/>
  <c r="AG327" i="1"/>
  <c r="AD327" i="1"/>
  <c r="AA327" i="1"/>
  <c r="AG326" i="1"/>
  <c r="AD326" i="1"/>
  <c r="AA326" i="1"/>
  <c r="AG325" i="1"/>
  <c r="AD325" i="1"/>
  <c r="AA325" i="1"/>
  <c r="AG324" i="1"/>
  <c r="AD324" i="1"/>
  <c r="AA324" i="1"/>
  <c r="AG323" i="1"/>
  <c r="AD323" i="1"/>
  <c r="AA323" i="1"/>
  <c r="AG322" i="1"/>
  <c r="AD322" i="1"/>
  <c r="AA322" i="1"/>
  <c r="AG321" i="1"/>
  <c r="AD321" i="1"/>
  <c r="AA321" i="1"/>
  <c r="AG320" i="1"/>
  <c r="AD320" i="1"/>
  <c r="AA320" i="1"/>
  <c r="AG319" i="1"/>
  <c r="AD319" i="1"/>
  <c r="AA319" i="1"/>
  <c r="AG318" i="1"/>
  <c r="AD318" i="1"/>
  <c r="AA318" i="1"/>
  <c r="AG317" i="1"/>
  <c r="AD317" i="1"/>
  <c r="AA317" i="1"/>
  <c r="AG316" i="1"/>
  <c r="AD316" i="1"/>
  <c r="AA316" i="1"/>
  <c r="AG315" i="1"/>
  <c r="AD315" i="1"/>
  <c r="AA315" i="1"/>
  <c r="AG314" i="1"/>
  <c r="AD314" i="1"/>
  <c r="AA314" i="1"/>
  <c r="AG313" i="1"/>
  <c r="AD313" i="1"/>
  <c r="AA313" i="1"/>
  <c r="AG312" i="1"/>
  <c r="AD312" i="1"/>
  <c r="AA312" i="1"/>
  <c r="AG311" i="1"/>
  <c r="AD311" i="1"/>
  <c r="AA311" i="1"/>
  <c r="AG310" i="1"/>
  <c r="AD310" i="1"/>
  <c r="AA310" i="1"/>
  <c r="AG309" i="1"/>
  <c r="AD309" i="1"/>
  <c r="AA309" i="1"/>
  <c r="AG308" i="1"/>
  <c r="AD308" i="1"/>
  <c r="AA308" i="1"/>
  <c r="AG307" i="1"/>
  <c r="AD307" i="1"/>
  <c r="AA307" i="1"/>
  <c r="AG306" i="1"/>
  <c r="AD306" i="1"/>
  <c r="AA306" i="1"/>
  <c r="AG305" i="1"/>
  <c r="AD305" i="1"/>
  <c r="AA305" i="1"/>
  <c r="AG304" i="1"/>
  <c r="AD304" i="1"/>
  <c r="AA304" i="1"/>
  <c r="AG303" i="1"/>
  <c r="AD303" i="1"/>
  <c r="AA303" i="1"/>
  <c r="AG302" i="1"/>
  <c r="AD302" i="1"/>
  <c r="AA302" i="1"/>
  <c r="AG301" i="1"/>
  <c r="AD301" i="1"/>
  <c r="AA301" i="1"/>
  <c r="AG300" i="1"/>
  <c r="AD300" i="1"/>
  <c r="AA300" i="1"/>
  <c r="AG299" i="1"/>
  <c r="AD299" i="1"/>
  <c r="AA299" i="1"/>
  <c r="AG298" i="1"/>
  <c r="AD298" i="1"/>
  <c r="AA298" i="1"/>
  <c r="AG297" i="1"/>
  <c r="AD297" i="1"/>
  <c r="AA297" i="1"/>
  <c r="AG296" i="1"/>
  <c r="AD296" i="1"/>
  <c r="AA296" i="1"/>
  <c r="AG295" i="1"/>
  <c r="AD295" i="1"/>
  <c r="AA295" i="1"/>
  <c r="AG294" i="1"/>
  <c r="AD294" i="1"/>
  <c r="AA294" i="1"/>
  <c r="AG293" i="1"/>
  <c r="AD293" i="1"/>
  <c r="AA293" i="1"/>
  <c r="AG292" i="1"/>
  <c r="AD292" i="1"/>
  <c r="AA292" i="1"/>
  <c r="AG291" i="1"/>
  <c r="AD291" i="1"/>
  <c r="AA291" i="1"/>
  <c r="AG290" i="1"/>
  <c r="AD290" i="1"/>
  <c r="AA290" i="1"/>
  <c r="AG289" i="1"/>
  <c r="AD289" i="1"/>
  <c r="AA289" i="1"/>
  <c r="AG288" i="1"/>
  <c r="AD288" i="1"/>
  <c r="AA288" i="1"/>
  <c r="AG287" i="1"/>
  <c r="AD287" i="1"/>
  <c r="AA287" i="1"/>
  <c r="AG286" i="1"/>
  <c r="AD286" i="1"/>
  <c r="AA286" i="1"/>
  <c r="AG285" i="1"/>
  <c r="AD285" i="1"/>
  <c r="AA285" i="1"/>
  <c r="AG284" i="1"/>
  <c r="AD284" i="1"/>
  <c r="AA284" i="1"/>
  <c r="AG283" i="1"/>
  <c r="AD283" i="1"/>
  <c r="AA283" i="1"/>
  <c r="AG282" i="1"/>
  <c r="AD282" i="1"/>
  <c r="AA282" i="1"/>
  <c r="AG281" i="1"/>
  <c r="AD281" i="1"/>
  <c r="AA281" i="1"/>
  <c r="AG280" i="1"/>
  <c r="AD280" i="1"/>
  <c r="AA280" i="1"/>
  <c r="AG279" i="1"/>
  <c r="AD279" i="1"/>
  <c r="AA279" i="1"/>
  <c r="AG278" i="1"/>
  <c r="AD278" i="1"/>
  <c r="AA278" i="1"/>
  <c r="AG277" i="1"/>
  <c r="AD277" i="1"/>
  <c r="AA277" i="1"/>
  <c r="AG276" i="1"/>
  <c r="AD276" i="1"/>
  <c r="AA276" i="1"/>
  <c r="AG275" i="1"/>
  <c r="AD275" i="1"/>
  <c r="AA275" i="1"/>
  <c r="AG274" i="1"/>
  <c r="AD274" i="1"/>
  <c r="AA274" i="1"/>
  <c r="AG273" i="1"/>
  <c r="AD273" i="1"/>
  <c r="AA273" i="1"/>
  <c r="AG272" i="1"/>
  <c r="AD272" i="1"/>
  <c r="AA272" i="1"/>
  <c r="AG271" i="1"/>
  <c r="AD271" i="1"/>
  <c r="AA271" i="1"/>
  <c r="AG270" i="1"/>
  <c r="AD270" i="1"/>
  <c r="AA270" i="1"/>
  <c r="AG269" i="1"/>
  <c r="AD269" i="1"/>
  <c r="AA269" i="1"/>
  <c r="AG268" i="1"/>
  <c r="AD268" i="1"/>
  <c r="AA268" i="1"/>
  <c r="AG267" i="1"/>
  <c r="AD267" i="1"/>
  <c r="AA267" i="1"/>
  <c r="AG266" i="1"/>
  <c r="AD266" i="1"/>
  <c r="AA266" i="1"/>
  <c r="AG265" i="1"/>
  <c r="AD265" i="1"/>
  <c r="AA265" i="1"/>
  <c r="AG264" i="1"/>
  <c r="AD264" i="1"/>
  <c r="AA264" i="1"/>
  <c r="AG263" i="1"/>
  <c r="AD263" i="1"/>
  <c r="AA263" i="1"/>
  <c r="AG262" i="1"/>
  <c r="AD262" i="1"/>
  <c r="AA262" i="1"/>
  <c r="AG261" i="1"/>
  <c r="AD261" i="1"/>
  <c r="AA261" i="1"/>
  <c r="AG260" i="1"/>
  <c r="AD260" i="1"/>
  <c r="AA260" i="1"/>
  <c r="AG259" i="1"/>
  <c r="AD259" i="1"/>
  <c r="AA259" i="1"/>
  <c r="AG258" i="1"/>
  <c r="AD258" i="1"/>
  <c r="AA258" i="1"/>
  <c r="AG257" i="1"/>
  <c r="AD257" i="1"/>
  <c r="AA257" i="1"/>
  <c r="AG256" i="1"/>
  <c r="AD256" i="1"/>
  <c r="AA256" i="1"/>
  <c r="AG255" i="1"/>
  <c r="AD255" i="1"/>
  <c r="AA255" i="1"/>
  <c r="AG254" i="1"/>
  <c r="AD254" i="1"/>
  <c r="AA254" i="1"/>
  <c r="AG253" i="1"/>
  <c r="AD253" i="1"/>
  <c r="AA253" i="1"/>
  <c r="AG252" i="1"/>
  <c r="AD252" i="1"/>
  <c r="AA252" i="1"/>
  <c r="AG251" i="1"/>
  <c r="AD251" i="1"/>
  <c r="AA251" i="1"/>
  <c r="AG250" i="1"/>
  <c r="AD250" i="1"/>
  <c r="AA250" i="1"/>
  <c r="AG249" i="1"/>
  <c r="AD249" i="1"/>
  <c r="AA249" i="1"/>
  <c r="AG248" i="1"/>
  <c r="AD248" i="1"/>
  <c r="AA248" i="1"/>
  <c r="AG247" i="1"/>
  <c r="AD247" i="1"/>
  <c r="AA247" i="1"/>
  <c r="AG246" i="1"/>
  <c r="AD246" i="1"/>
  <c r="AA246" i="1"/>
  <c r="AG245" i="1"/>
  <c r="AD245" i="1"/>
  <c r="AA245" i="1"/>
  <c r="AG244" i="1"/>
  <c r="AD244" i="1"/>
  <c r="AA244" i="1"/>
  <c r="AG243" i="1"/>
  <c r="AD243" i="1"/>
  <c r="AA243" i="1"/>
  <c r="AG242" i="1"/>
  <c r="AD242" i="1"/>
  <c r="AA242" i="1"/>
  <c r="AG241" i="1"/>
  <c r="AD241" i="1"/>
  <c r="AA241" i="1"/>
  <c r="AG240" i="1"/>
  <c r="AD240" i="1"/>
  <c r="AA240" i="1"/>
  <c r="AG239" i="1"/>
  <c r="AD239" i="1"/>
  <c r="AA239" i="1"/>
  <c r="AG238" i="1"/>
  <c r="AD238" i="1"/>
  <c r="AA238" i="1"/>
  <c r="AG237" i="1"/>
  <c r="AD237" i="1"/>
  <c r="AA237" i="1"/>
  <c r="AG236" i="1"/>
  <c r="AD236" i="1"/>
  <c r="AA236" i="1"/>
  <c r="AG235" i="1"/>
  <c r="AD235" i="1"/>
  <c r="AA235" i="1"/>
  <c r="AG234" i="1"/>
  <c r="AD234" i="1"/>
  <c r="AA234" i="1"/>
  <c r="AG233" i="1"/>
  <c r="AD233" i="1"/>
  <c r="AA233" i="1"/>
  <c r="AG232" i="1"/>
  <c r="AD232" i="1"/>
  <c r="AA232" i="1"/>
  <c r="AG231" i="1"/>
  <c r="AD231" i="1"/>
  <c r="AA231" i="1"/>
  <c r="AG230" i="1"/>
  <c r="AD230" i="1"/>
  <c r="AA230" i="1"/>
  <c r="AG229" i="1"/>
  <c r="AD229" i="1"/>
  <c r="AA229" i="1"/>
  <c r="AG228" i="1"/>
  <c r="AD228" i="1"/>
  <c r="AA228" i="1"/>
  <c r="AG227" i="1"/>
  <c r="AD227" i="1"/>
  <c r="AA227" i="1"/>
  <c r="AG226" i="1"/>
  <c r="AD226" i="1"/>
  <c r="AA226" i="1"/>
  <c r="AG225" i="1"/>
  <c r="AD225" i="1"/>
  <c r="AA225" i="1"/>
  <c r="AG224" i="1"/>
  <c r="AD224" i="1"/>
  <c r="AA224" i="1"/>
  <c r="AG223" i="1"/>
  <c r="AD223" i="1"/>
  <c r="AA223" i="1"/>
  <c r="AG222" i="1"/>
  <c r="AD222" i="1"/>
  <c r="AA222" i="1"/>
  <c r="AG221" i="1"/>
  <c r="AD221" i="1"/>
  <c r="AA221" i="1"/>
  <c r="AG220" i="1"/>
  <c r="AD220" i="1"/>
  <c r="AA220" i="1"/>
  <c r="AG219" i="1"/>
  <c r="AD219" i="1"/>
  <c r="AA219" i="1"/>
  <c r="AG218" i="1"/>
  <c r="AD218" i="1"/>
  <c r="AA218" i="1"/>
  <c r="AG217" i="1"/>
  <c r="AD217" i="1"/>
  <c r="AA217" i="1"/>
  <c r="AG216" i="1"/>
  <c r="AD216" i="1"/>
  <c r="AA216" i="1"/>
  <c r="AG215" i="1"/>
  <c r="AD215" i="1"/>
  <c r="AA215" i="1"/>
  <c r="AG214" i="1"/>
  <c r="AD214" i="1"/>
  <c r="AA214" i="1"/>
  <c r="AG213" i="1"/>
  <c r="AD213" i="1"/>
  <c r="AA213" i="1"/>
  <c r="AG212" i="1"/>
  <c r="AD212" i="1"/>
  <c r="AA212" i="1"/>
  <c r="AG211" i="1"/>
  <c r="AD211" i="1"/>
  <c r="AA211" i="1"/>
  <c r="AG210" i="1"/>
  <c r="AD210" i="1"/>
  <c r="AA210" i="1"/>
  <c r="AG209" i="1"/>
  <c r="AD209" i="1"/>
  <c r="AA209" i="1"/>
  <c r="AG208" i="1"/>
  <c r="AD208" i="1"/>
  <c r="AA208" i="1"/>
  <c r="AG207" i="1"/>
  <c r="AD207" i="1"/>
  <c r="AA207" i="1"/>
  <c r="AG206" i="1"/>
  <c r="AD206" i="1"/>
  <c r="AA206" i="1"/>
  <c r="AG205" i="1"/>
  <c r="AD205" i="1"/>
  <c r="AA205" i="1"/>
  <c r="AG204" i="1"/>
  <c r="AD204" i="1"/>
  <c r="AA204" i="1"/>
  <c r="AG203" i="1"/>
  <c r="AD203" i="1"/>
  <c r="AA203" i="1"/>
  <c r="AG202" i="1"/>
  <c r="AD202" i="1"/>
  <c r="AA202" i="1"/>
  <c r="AG201" i="1"/>
  <c r="AD201" i="1"/>
  <c r="AA201" i="1"/>
  <c r="AG200" i="1"/>
  <c r="AD200" i="1"/>
  <c r="AA200" i="1"/>
  <c r="AG199" i="1"/>
  <c r="AD199" i="1"/>
  <c r="AA199" i="1"/>
  <c r="AG198" i="1"/>
  <c r="AD198" i="1"/>
  <c r="AA198" i="1"/>
  <c r="AG197" i="1"/>
  <c r="AD197" i="1"/>
  <c r="AA197" i="1"/>
  <c r="AG196" i="1"/>
  <c r="AD196" i="1"/>
  <c r="AA196" i="1"/>
  <c r="AG195" i="1"/>
  <c r="AD195" i="1"/>
  <c r="AA195" i="1"/>
  <c r="AG194" i="1"/>
  <c r="AD194" i="1"/>
  <c r="AA194" i="1"/>
  <c r="AG193" i="1"/>
  <c r="AD193" i="1"/>
  <c r="AA193" i="1"/>
  <c r="AG192" i="1"/>
  <c r="AD192" i="1"/>
  <c r="AA192" i="1"/>
  <c r="AG191" i="1"/>
  <c r="AD191" i="1"/>
  <c r="AA191" i="1"/>
  <c r="AG190" i="1"/>
  <c r="AD190" i="1"/>
  <c r="AA190" i="1"/>
  <c r="AG189" i="1"/>
  <c r="AD189" i="1"/>
  <c r="AA189" i="1"/>
  <c r="AG188" i="1"/>
  <c r="AD188" i="1"/>
  <c r="AA188" i="1"/>
  <c r="AG187" i="1"/>
  <c r="AD187" i="1"/>
  <c r="AA187" i="1"/>
  <c r="AG186" i="1"/>
  <c r="AD186" i="1"/>
  <c r="AA186" i="1"/>
  <c r="AG185" i="1"/>
  <c r="AD185" i="1"/>
  <c r="AA185" i="1"/>
  <c r="AG184" i="1"/>
  <c r="AD184" i="1"/>
  <c r="AA184" i="1"/>
  <c r="AG183" i="1"/>
  <c r="AD183" i="1"/>
  <c r="AA183" i="1"/>
  <c r="AG182" i="1"/>
  <c r="AD182" i="1"/>
  <c r="AA182" i="1"/>
  <c r="AG181" i="1"/>
  <c r="AD181" i="1"/>
  <c r="AA181" i="1"/>
  <c r="AG180" i="1"/>
  <c r="AD180" i="1"/>
  <c r="AA180" i="1"/>
  <c r="AG179" i="1"/>
  <c r="AD179" i="1"/>
  <c r="AA179" i="1"/>
  <c r="AG178" i="1"/>
  <c r="AD178" i="1"/>
  <c r="AA178" i="1"/>
  <c r="AG177" i="1"/>
  <c r="AD177" i="1"/>
  <c r="AA177" i="1"/>
  <c r="AG176" i="1"/>
  <c r="AD176" i="1"/>
  <c r="AA176" i="1"/>
  <c r="AG175" i="1"/>
  <c r="AD175" i="1"/>
  <c r="AA175" i="1"/>
  <c r="AG174" i="1"/>
  <c r="AD174" i="1"/>
  <c r="AA174" i="1"/>
  <c r="AG173" i="1"/>
  <c r="AD173" i="1"/>
  <c r="AA173" i="1"/>
  <c r="AG172" i="1"/>
  <c r="AD172" i="1"/>
  <c r="AA172" i="1"/>
  <c r="AG171" i="1"/>
  <c r="AD171" i="1"/>
  <c r="AA171" i="1"/>
  <c r="AG170" i="1"/>
  <c r="AD170" i="1"/>
  <c r="AA170" i="1"/>
  <c r="AG169" i="1"/>
  <c r="AD169" i="1"/>
  <c r="AA169" i="1"/>
  <c r="AG168" i="1"/>
  <c r="AD168" i="1"/>
  <c r="AA168" i="1"/>
  <c r="AG167" i="1"/>
  <c r="AD167" i="1"/>
  <c r="AA167" i="1"/>
  <c r="AG166" i="1"/>
  <c r="AD166" i="1"/>
  <c r="AA166" i="1"/>
  <c r="AG165" i="1"/>
  <c r="AD165" i="1"/>
  <c r="AA165" i="1"/>
  <c r="AG164" i="1"/>
  <c r="AD164" i="1"/>
  <c r="AA164" i="1"/>
  <c r="AG163" i="1"/>
  <c r="AD163" i="1"/>
  <c r="AA163" i="1"/>
  <c r="AG162" i="1"/>
  <c r="AD162" i="1"/>
  <c r="AA162" i="1"/>
  <c r="AG161" i="1"/>
  <c r="AD161" i="1"/>
  <c r="AA161" i="1"/>
  <c r="AG160" i="1"/>
  <c r="AD160" i="1"/>
  <c r="AA160" i="1"/>
  <c r="AG159" i="1"/>
  <c r="AD159" i="1"/>
  <c r="AA159" i="1"/>
  <c r="AG158" i="1"/>
  <c r="AD158" i="1"/>
  <c r="AA158" i="1"/>
  <c r="AG157" i="1"/>
  <c r="AD157" i="1"/>
  <c r="AA157" i="1"/>
  <c r="AG156" i="1"/>
  <c r="AD156" i="1"/>
  <c r="AA156" i="1"/>
  <c r="AG155" i="1"/>
  <c r="AD155" i="1"/>
  <c r="AA155" i="1"/>
  <c r="AG154" i="1"/>
  <c r="AD154" i="1"/>
  <c r="AA154" i="1"/>
  <c r="AG153" i="1"/>
  <c r="AD153" i="1"/>
  <c r="AA153" i="1"/>
  <c r="AG152" i="1"/>
  <c r="AD152" i="1"/>
  <c r="AA152" i="1"/>
  <c r="AG151" i="1"/>
  <c r="AD151" i="1"/>
  <c r="AA151" i="1"/>
  <c r="AG150" i="1"/>
  <c r="AD150" i="1"/>
  <c r="AA150" i="1"/>
  <c r="AG149" i="1"/>
  <c r="AD149" i="1"/>
  <c r="AA149" i="1"/>
  <c r="AG148" i="1"/>
  <c r="AD148" i="1"/>
  <c r="AA148" i="1"/>
  <c r="AG147" i="1"/>
  <c r="AD147" i="1"/>
  <c r="AA147" i="1"/>
  <c r="AG146" i="1"/>
  <c r="AD146" i="1"/>
  <c r="AA146" i="1"/>
  <c r="AG145" i="1"/>
  <c r="AD145" i="1"/>
  <c r="AA145" i="1"/>
  <c r="AG144" i="1"/>
  <c r="AD144" i="1"/>
  <c r="AA144" i="1"/>
  <c r="AG143" i="1"/>
  <c r="AD143" i="1"/>
  <c r="AA143" i="1"/>
  <c r="AG142" i="1"/>
  <c r="AD142" i="1"/>
  <c r="AA142" i="1"/>
  <c r="AG141" i="1"/>
  <c r="AD141" i="1"/>
  <c r="AA141" i="1"/>
  <c r="AG140" i="1"/>
  <c r="AD140" i="1"/>
  <c r="AA140" i="1"/>
  <c r="AG139" i="1"/>
  <c r="AD139" i="1"/>
  <c r="AA139" i="1"/>
  <c r="AG138" i="1"/>
  <c r="AD138" i="1"/>
  <c r="AA138" i="1"/>
  <c r="AG137" i="1"/>
  <c r="AD137" i="1"/>
  <c r="AA137" i="1"/>
  <c r="AG136" i="1"/>
  <c r="AD136" i="1"/>
  <c r="AA136" i="1"/>
  <c r="AG135" i="1"/>
  <c r="AD135" i="1"/>
  <c r="AA135" i="1"/>
  <c r="AG134" i="1"/>
  <c r="AD134" i="1"/>
  <c r="AA134" i="1"/>
  <c r="AG133" i="1"/>
  <c r="AD133" i="1"/>
  <c r="AA133" i="1"/>
  <c r="AG132" i="1"/>
  <c r="AD132" i="1"/>
  <c r="AA132" i="1"/>
  <c r="AG131" i="1"/>
  <c r="AD131" i="1"/>
  <c r="AA131" i="1"/>
  <c r="AG130" i="1"/>
  <c r="AD130" i="1"/>
  <c r="AA130" i="1"/>
  <c r="AG129" i="1"/>
  <c r="AD129" i="1"/>
  <c r="AA129" i="1"/>
  <c r="AG128" i="1"/>
  <c r="AD128" i="1"/>
  <c r="AA128" i="1"/>
  <c r="AG127" i="1"/>
  <c r="AD127" i="1"/>
  <c r="AA127" i="1"/>
  <c r="AG126" i="1"/>
  <c r="AD126" i="1"/>
  <c r="AA126" i="1"/>
  <c r="AG125" i="1"/>
  <c r="AD125" i="1"/>
  <c r="AA125" i="1"/>
  <c r="AG124" i="1"/>
  <c r="AD124" i="1"/>
  <c r="AA124" i="1"/>
  <c r="AG123" i="1"/>
  <c r="AD123" i="1"/>
  <c r="AA123" i="1"/>
  <c r="AG122" i="1"/>
  <c r="AD122" i="1"/>
  <c r="AA122" i="1"/>
  <c r="AG121" i="1"/>
  <c r="AD121" i="1"/>
  <c r="AA121" i="1"/>
  <c r="AG120" i="1"/>
  <c r="AD120" i="1"/>
  <c r="AA120" i="1"/>
  <c r="AG119" i="1"/>
  <c r="AD119" i="1"/>
  <c r="AA119" i="1"/>
  <c r="AG118" i="1"/>
  <c r="AD118" i="1"/>
  <c r="AA118" i="1"/>
  <c r="AG117" i="1"/>
  <c r="AD117" i="1"/>
  <c r="AA117" i="1"/>
  <c r="AG116" i="1"/>
  <c r="AD116" i="1"/>
  <c r="AA116" i="1"/>
  <c r="AG115" i="1"/>
  <c r="AD115" i="1"/>
  <c r="AA115" i="1"/>
  <c r="AG114" i="1"/>
  <c r="AD114" i="1"/>
  <c r="AA114" i="1"/>
  <c r="AG113" i="1"/>
  <c r="AD113" i="1"/>
  <c r="AA113" i="1"/>
  <c r="AG112" i="1"/>
  <c r="AD112" i="1"/>
  <c r="AA112" i="1"/>
  <c r="AG111" i="1"/>
  <c r="AD111" i="1"/>
  <c r="AA111" i="1"/>
  <c r="AG110" i="1"/>
  <c r="AD110" i="1"/>
  <c r="AA110" i="1"/>
  <c r="AG109" i="1"/>
  <c r="AD109" i="1"/>
  <c r="AA109" i="1"/>
  <c r="AG108" i="1"/>
  <c r="AD108" i="1"/>
  <c r="AA108" i="1"/>
  <c r="AG107" i="1"/>
  <c r="AD107" i="1"/>
  <c r="AA107" i="1"/>
  <c r="AG106" i="1"/>
  <c r="AD106" i="1"/>
  <c r="AA106" i="1"/>
  <c r="AG105" i="1"/>
  <c r="AD105" i="1"/>
  <c r="AA105" i="1"/>
  <c r="AG104" i="1"/>
  <c r="AD104" i="1"/>
  <c r="AA104" i="1"/>
  <c r="AG103" i="1"/>
  <c r="AD103" i="1"/>
  <c r="AA103" i="1"/>
  <c r="AG102" i="1"/>
  <c r="AD102" i="1"/>
  <c r="AA102" i="1"/>
  <c r="AG101" i="1"/>
  <c r="AD101" i="1"/>
  <c r="AA101" i="1"/>
  <c r="AG100" i="1"/>
  <c r="AD100" i="1"/>
  <c r="AA100" i="1"/>
  <c r="AG99" i="1"/>
  <c r="AD99" i="1"/>
  <c r="AA99" i="1"/>
  <c r="AG98" i="1"/>
  <c r="AD98" i="1"/>
  <c r="AA98" i="1"/>
  <c r="AG97" i="1"/>
  <c r="AD97" i="1"/>
  <c r="AA97" i="1"/>
  <c r="AG96" i="1"/>
  <c r="AD96" i="1"/>
  <c r="AA96" i="1"/>
  <c r="AG95" i="1"/>
  <c r="AD95" i="1"/>
  <c r="AA95" i="1"/>
  <c r="AG94" i="1"/>
  <c r="AD94" i="1"/>
  <c r="AA94" i="1"/>
  <c r="AG93" i="1"/>
  <c r="AD93" i="1"/>
  <c r="AA93" i="1"/>
  <c r="AG92" i="1"/>
  <c r="AD92" i="1"/>
  <c r="AA92" i="1"/>
  <c r="AG91" i="1"/>
  <c r="AD91" i="1"/>
  <c r="AA91" i="1"/>
  <c r="AG90" i="1"/>
  <c r="AD90" i="1"/>
  <c r="AA90" i="1"/>
  <c r="AG89" i="1"/>
  <c r="AD89" i="1"/>
  <c r="AA89" i="1"/>
  <c r="AG88" i="1"/>
  <c r="AD88" i="1"/>
  <c r="AA88" i="1"/>
  <c r="AG87" i="1"/>
  <c r="AD87" i="1"/>
  <c r="AA87" i="1"/>
  <c r="AG86" i="1"/>
  <c r="AD86" i="1"/>
  <c r="AA86" i="1"/>
  <c r="AG85" i="1"/>
  <c r="AD85" i="1"/>
  <c r="AA85" i="1"/>
  <c r="AG84" i="1"/>
  <c r="AD84" i="1"/>
  <c r="AA84" i="1"/>
  <c r="AG83" i="1"/>
  <c r="AD83" i="1"/>
  <c r="AA83" i="1"/>
  <c r="AG82" i="1"/>
  <c r="AD82" i="1"/>
  <c r="AA82" i="1"/>
  <c r="AG81" i="1"/>
  <c r="AD81" i="1"/>
  <c r="AA81" i="1"/>
  <c r="AG80" i="1"/>
  <c r="AD80" i="1"/>
  <c r="AA80" i="1"/>
  <c r="AG79" i="1"/>
  <c r="AD79" i="1"/>
  <c r="AA79" i="1"/>
  <c r="AG78" i="1"/>
  <c r="AD78" i="1"/>
  <c r="AA78" i="1"/>
  <c r="AG77" i="1"/>
  <c r="AD77" i="1"/>
  <c r="AA77" i="1"/>
  <c r="AG76" i="1"/>
  <c r="AD76" i="1"/>
  <c r="AA76" i="1"/>
  <c r="AG75" i="1"/>
  <c r="AD75" i="1"/>
  <c r="AA75" i="1"/>
  <c r="AG74" i="1"/>
  <c r="AD74" i="1"/>
  <c r="AA74" i="1"/>
  <c r="AG73" i="1"/>
  <c r="AD73" i="1"/>
  <c r="AA73" i="1"/>
  <c r="AG72" i="1"/>
  <c r="AD72" i="1"/>
  <c r="AA72" i="1"/>
  <c r="AG71" i="1"/>
  <c r="AD71" i="1"/>
  <c r="AA71" i="1"/>
  <c r="AG70" i="1"/>
  <c r="AD70" i="1"/>
  <c r="AA70" i="1"/>
  <c r="AG69" i="1"/>
  <c r="AD69" i="1"/>
  <c r="AA69" i="1"/>
  <c r="AG68" i="1"/>
  <c r="AD68" i="1"/>
  <c r="AA68" i="1"/>
  <c r="AG67" i="1"/>
  <c r="AD67" i="1"/>
  <c r="AA67" i="1"/>
  <c r="AG66" i="1"/>
  <c r="AD66" i="1"/>
  <c r="AA66" i="1"/>
  <c r="AG65" i="1"/>
  <c r="AD65" i="1"/>
  <c r="AA65" i="1"/>
  <c r="AG64" i="1"/>
  <c r="AD64" i="1"/>
  <c r="AA64" i="1"/>
  <c r="AG63" i="1"/>
  <c r="AD63" i="1"/>
  <c r="AA63" i="1"/>
  <c r="AG62" i="1"/>
  <c r="AD62" i="1"/>
  <c r="AA62" i="1"/>
  <c r="AG61" i="1"/>
  <c r="AD61" i="1"/>
  <c r="AA61" i="1"/>
  <c r="AG60" i="1"/>
  <c r="AD60" i="1"/>
  <c r="AA60" i="1"/>
  <c r="AG59" i="1"/>
  <c r="AD59" i="1"/>
  <c r="AA59" i="1"/>
  <c r="AG58" i="1"/>
  <c r="AD58" i="1"/>
  <c r="AA58" i="1"/>
  <c r="AG57" i="1"/>
  <c r="AD57" i="1"/>
  <c r="AA57" i="1"/>
  <c r="AG56" i="1"/>
  <c r="AD56" i="1"/>
  <c r="AA56" i="1"/>
  <c r="AG55" i="1"/>
  <c r="AD55" i="1"/>
  <c r="AA55" i="1"/>
  <c r="AG54" i="1"/>
  <c r="AD54" i="1"/>
  <c r="AA54" i="1"/>
  <c r="AG53" i="1"/>
  <c r="AD53" i="1"/>
  <c r="AA53" i="1"/>
  <c r="AG52" i="1"/>
  <c r="AD52" i="1"/>
  <c r="AA52" i="1"/>
  <c r="AG51" i="1"/>
  <c r="AD51" i="1"/>
  <c r="AA51" i="1"/>
  <c r="AG50" i="1"/>
  <c r="AD50" i="1"/>
  <c r="AA50" i="1"/>
  <c r="AG49" i="1"/>
  <c r="AD49" i="1"/>
  <c r="AA49" i="1"/>
  <c r="AG48" i="1"/>
  <c r="AD48" i="1"/>
  <c r="AA48" i="1"/>
  <c r="AG47" i="1"/>
  <c r="AD47" i="1"/>
  <c r="AA47" i="1"/>
  <c r="AG46" i="1"/>
  <c r="AD46" i="1"/>
  <c r="AA46" i="1"/>
  <c r="AG45" i="1"/>
  <c r="AD45" i="1"/>
  <c r="AA45" i="1"/>
  <c r="AG44" i="1"/>
  <c r="AD44" i="1"/>
  <c r="AA44" i="1"/>
  <c r="AG43" i="1"/>
  <c r="AD43" i="1"/>
  <c r="AA43" i="1"/>
  <c r="AG42" i="1"/>
  <c r="AD42" i="1"/>
  <c r="AA42" i="1"/>
  <c r="AG41" i="1"/>
  <c r="AD41" i="1"/>
  <c r="AA41" i="1"/>
  <c r="AG40" i="1"/>
  <c r="AD40" i="1"/>
  <c r="AA40" i="1"/>
  <c r="AG39" i="1"/>
  <c r="AD39" i="1"/>
  <c r="AA39" i="1"/>
  <c r="AG38" i="1"/>
  <c r="AD38" i="1"/>
  <c r="AA38" i="1"/>
  <c r="AG37" i="1"/>
  <c r="AD37" i="1"/>
  <c r="AA37" i="1"/>
  <c r="AG36" i="1"/>
  <c r="AD36" i="1"/>
  <c r="AA36" i="1"/>
  <c r="AG35" i="1"/>
  <c r="AD35" i="1"/>
  <c r="AA35" i="1"/>
  <c r="AG34" i="1"/>
  <c r="AD34" i="1"/>
  <c r="AA34" i="1"/>
  <c r="AG33" i="1"/>
  <c r="AD33" i="1"/>
  <c r="AA33" i="1"/>
  <c r="AG32" i="1"/>
  <c r="AD32" i="1"/>
  <c r="AA32" i="1"/>
  <c r="AG31" i="1"/>
  <c r="AD31" i="1"/>
  <c r="AA31" i="1"/>
  <c r="AG30" i="1"/>
  <c r="AD30" i="1"/>
  <c r="AA30" i="1"/>
  <c r="AG29" i="1"/>
  <c r="AD29" i="1"/>
  <c r="AA29" i="1"/>
  <c r="AG28" i="1"/>
  <c r="AD28" i="1"/>
  <c r="AA28" i="1"/>
  <c r="AG27" i="1"/>
  <c r="AD27" i="1"/>
  <c r="AA27" i="1"/>
  <c r="AG26" i="1"/>
  <c r="AD26" i="1"/>
  <c r="AA26" i="1"/>
  <c r="AG25" i="1"/>
  <c r="AD25" i="1"/>
  <c r="AA25" i="1"/>
  <c r="AG24" i="1"/>
  <c r="AD24" i="1"/>
  <c r="AA24" i="1"/>
  <c r="AG23" i="1"/>
  <c r="AD23" i="1"/>
  <c r="AA23" i="1"/>
  <c r="AG22" i="1"/>
  <c r="AD22" i="1"/>
  <c r="AA22" i="1"/>
  <c r="AG21" i="1"/>
  <c r="AD21" i="1"/>
  <c r="AA21" i="1"/>
  <c r="AG20" i="1"/>
  <c r="AD20" i="1"/>
  <c r="AA20" i="1"/>
  <c r="AG19" i="1"/>
  <c r="AD19" i="1"/>
  <c r="AA19" i="1"/>
  <c r="AG18" i="1"/>
  <c r="AD18" i="1"/>
  <c r="AA18" i="1"/>
  <c r="AG17" i="1"/>
  <c r="AD17" i="1"/>
  <c r="AA17" i="1"/>
  <c r="AG16" i="1"/>
  <c r="AD16" i="1"/>
  <c r="AA16" i="1"/>
  <c r="AG15" i="1"/>
  <c r="AD15" i="1"/>
  <c r="AA15" i="1"/>
  <c r="AG14" i="1"/>
  <c r="AD14" i="1"/>
  <c r="AA14" i="1"/>
  <c r="AG13" i="1"/>
  <c r="AD13" i="1"/>
  <c r="AA13" i="1"/>
  <c r="AG12" i="1"/>
  <c r="AD12" i="1"/>
  <c r="AA12" i="1"/>
  <c r="AG11" i="1"/>
  <c r="AD11" i="1"/>
  <c r="AA11" i="1"/>
  <c r="AG10" i="1"/>
  <c r="AD10" i="1"/>
  <c r="AA1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AR279" i="1" l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S338" i="1"/>
  <c r="AT338" i="1" s="1"/>
  <c r="AS339" i="1"/>
  <c r="AT339" i="1" s="1"/>
  <c r="AS340" i="1"/>
  <c r="AT340" i="1" s="1"/>
  <c r="AS341" i="1"/>
  <c r="AT341" i="1" s="1"/>
  <c r="AR10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S110" i="1"/>
  <c r="AT110" i="1" s="1"/>
  <c r="AR110" i="1"/>
  <c r="AS112" i="1"/>
  <c r="AT112" i="1" s="1"/>
  <c r="AR112" i="1"/>
  <c r="AS114" i="1"/>
  <c r="AT114" i="1" s="1"/>
  <c r="AR114" i="1"/>
  <c r="AS116" i="1"/>
  <c r="AT116" i="1" s="1"/>
  <c r="AR116" i="1"/>
  <c r="AS118" i="1"/>
  <c r="AT118" i="1" s="1"/>
  <c r="AR118" i="1"/>
  <c r="AS120" i="1"/>
  <c r="AT120" i="1" s="1"/>
  <c r="AR120" i="1"/>
  <c r="AS122" i="1"/>
  <c r="AT122" i="1" s="1"/>
  <c r="AR122" i="1"/>
  <c r="AS124" i="1"/>
  <c r="AT124" i="1" s="1"/>
  <c r="AR124" i="1"/>
  <c r="AS126" i="1"/>
  <c r="AT126" i="1" s="1"/>
  <c r="AR126" i="1"/>
  <c r="AS128" i="1"/>
  <c r="AT128" i="1" s="1"/>
  <c r="AR128" i="1"/>
  <c r="AS130" i="1"/>
  <c r="AT130" i="1" s="1"/>
  <c r="AR130" i="1"/>
  <c r="AS132" i="1"/>
  <c r="AT132" i="1" s="1"/>
  <c r="AR132" i="1"/>
  <c r="AS134" i="1"/>
  <c r="AT134" i="1" s="1"/>
  <c r="AR134" i="1"/>
  <c r="AS136" i="1"/>
  <c r="AT136" i="1" s="1"/>
  <c r="AR136" i="1"/>
  <c r="AS138" i="1"/>
  <c r="AT138" i="1" s="1"/>
  <c r="AR138" i="1"/>
  <c r="AS140" i="1"/>
  <c r="AT140" i="1" s="1"/>
  <c r="AR140" i="1"/>
  <c r="AS142" i="1"/>
  <c r="AT142" i="1" s="1"/>
  <c r="AR142" i="1"/>
  <c r="AS144" i="1"/>
  <c r="AT144" i="1" s="1"/>
  <c r="AR144" i="1"/>
  <c r="AS146" i="1"/>
  <c r="AT146" i="1" s="1"/>
  <c r="AR146" i="1"/>
  <c r="AS148" i="1"/>
  <c r="AT148" i="1" s="1"/>
  <c r="AR148" i="1"/>
  <c r="AS150" i="1"/>
  <c r="AT150" i="1" s="1"/>
  <c r="AR150" i="1"/>
  <c r="AS152" i="1"/>
  <c r="AT152" i="1" s="1"/>
  <c r="AR152" i="1"/>
  <c r="AS154" i="1"/>
  <c r="AT154" i="1" s="1"/>
  <c r="AR154" i="1"/>
  <c r="AS156" i="1"/>
  <c r="AT156" i="1" s="1"/>
  <c r="AR156" i="1"/>
  <c r="AS158" i="1"/>
  <c r="AT158" i="1" s="1"/>
  <c r="AR158" i="1"/>
  <c r="AS160" i="1"/>
  <c r="AT160" i="1" s="1"/>
  <c r="AR160" i="1"/>
  <c r="AS162" i="1"/>
  <c r="AT162" i="1" s="1"/>
  <c r="AR162" i="1"/>
  <c r="AS164" i="1"/>
  <c r="AT164" i="1" s="1"/>
  <c r="AR164" i="1"/>
  <c r="AS166" i="1"/>
  <c r="AT166" i="1" s="1"/>
  <c r="AR166" i="1"/>
  <c r="AS168" i="1"/>
  <c r="AT168" i="1" s="1"/>
  <c r="AR168" i="1"/>
  <c r="AS170" i="1"/>
  <c r="AT170" i="1" s="1"/>
  <c r="AR170" i="1"/>
  <c r="AS172" i="1"/>
  <c r="AT172" i="1" s="1"/>
  <c r="AR172" i="1"/>
  <c r="AS174" i="1"/>
  <c r="AT174" i="1" s="1"/>
  <c r="AR174" i="1"/>
  <c r="AS176" i="1"/>
  <c r="AT176" i="1" s="1"/>
  <c r="AR176" i="1"/>
  <c r="AS178" i="1"/>
  <c r="AT178" i="1" s="1"/>
  <c r="AR178" i="1"/>
  <c r="AS180" i="1"/>
  <c r="AT180" i="1" s="1"/>
  <c r="AR180" i="1"/>
  <c r="AS182" i="1"/>
  <c r="AT182" i="1" s="1"/>
  <c r="AR182" i="1"/>
  <c r="AS184" i="1"/>
  <c r="AT184" i="1" s="1"/>
  <c r="AR184" i="1"/>
  <c r="AS186" i="1"/>
  <c r="AT186" i="1" s="1"/>
  <c r="AR186" i="1"/>
  <c r="AS188" i="1"/>
  <c r="AT188" i="1" s="1"/>
  <c r="AR188" i="1"/>
  <c r="AS190" i="1"/>
  <c r="AT190" i="1" s="1"/>
  <c r="AR190" i="1"/>
  <c r="AS192" i="1"/>
  <c r="AT192" i="1" s="1"/>
  <c r="AR192" i="1"/>
  <c r="AS194" i="1"/>
  <c r="AT194" i="1" s="1"/>
  <c r="AR194" i="1"/>
  <c r="AS196" i="1"/>
  <c r="AT196" i="1" s="1"/>
  <c r="AR196" i="1"/>
  <c r="AS198" i="1"/>
  <c r="AT198" i="1" s="1"/>
  <c r="AR198" i="1"/>
  <c r="AS200" i="1"/>
  <c r="AT200" i="1" s="1"/>
  <c r="AR200" i="1"/>
  <c r="AS202" i="1"/>
  <c r="AT202" i="1" s="1"/>
  <c r="AR202" i="1"/>
  <c r="AS204" i="1"/>
  <c r="AT204" i="1" s="1"/>
  <c r="AR204" i="1"/>
  <c r="AS206" i="1"/>
  <c r="AT206" i="1" s="1"/>
  <c r="AR206" i="1"/>
  <c r="AS208" i="1"/>
  <c r="AT208" i="1" s="1"/>
  <c r="AR208" i="1"/>
  <c r="AS210" i="1"/>
  <c r="AT210" i="1" s="1"/>
  <c r="AR210" i="1"/>
  <c r="AS212" i="1"/>
  <c r="AT212" i="1" s="1"/>
  <c r="AR212" i="1"/>
  <c r="AS214" i="1"/>
  <c r="AT214" i="1" s="1"/>
  <c r="AR214" i="1"/>
  <c r="AS216" i="1"/>
  <c r="AT216" i="1" s="1"/>
  <c r="AR216" i="1"/>
  <c r="AS218" i="1"/>
  <c r="AT218" i="1" s="1"/>
  <c r="AR218" i="1"/>
  <c r="AS220" i="1"/>
  <c r="AT220" i="1" s="1"/>
  <c r="AR220" i="1"/>
  <c r="AS222" i="1"/>
  <c r="AT222" i="1" s="1"/>
  <c r="AR222" i="1"/>
  <c r="AS224" i="1"/>
  <c r="AT224" i="1" s="1"/>
  <c r="AR224" i="1"/>
  <c r="AS226" i="1"/>
  <c r="AT226" i="1" s="1"/>
  <c r="AR226" i="1"/>
  <c r="AS228" i="1"/>
  <c r="AT228" i="1" s="1"/>
  <c r="AR228" i="1"/>
  <c r="AS230" i="1"/>
  <c r="AT230" i="1" s="1"/>
  <c r="AR230" i="1"/>
  <c r="AS232" i="1"/>
  <c r="AT232" i="1" s="1"/>
  <c r="AR232" i="1"/>
  <c r="AS234" i="1"/>
  <c r="AT234" i="1" s="1"/>
  <c r="AR234" i="1"/>
  <c r="AS236" i="1"/>
  <c r="AT236" i="1" s="1"/>
  <c r="AR236" i="1"/>
  <c r="AS238" i="1"/>
  <c r="AT238" i="1" s="1"/>
  <c r="AR238" i="1"/>
  <c r="AS109" i="1"/>
  <c r="AT109" i="1" s="1"/>
  <c r="AR109" i="1"/>
  <c r="AS111" i="1"/>
  <c r="AT111" i="1" s="1"/>
  <c r="AR111" i="1"/>
  <c r="AS113" i="1"/>
  <c r="AT113" i="1" s="1"/>
  <c r="AR113" i="1"/>
  <c r="AS115" i="1"/>
  <c r="AT115" i="1" s="1"/>
  <c r="AR115" i="1"/>
  <c r="AS117" i="1"/>
  <c r="AT117" i="1" s="1"/>
  <c r="AR117" i="1"/>
  <c r="AS119" i="1"/>
  <c r="AT119" i="1" s="1"/>
  <c r="AR119" i="1"/>
  <c r="AS121" i="1"/>
  <c r="AT121" i="1" s="1"/>
  <c r="AR121" i="1"/>
  <c r="AS123" i="1"/>
  <c r="AT123" i="1" s="1"/>
  <c r="AR123" i="1"/>
  <c r="AS125" i="1"/>
  <c r="AT125" i="1" s="1"/>
  <c r="AR125" i="1"/>
  <c r="AS127" i="1"/>
  <c r="AT127" i="1" s="1"/>
  <c r="AR127" i="1"/>
  <c r="AS129" i="1"/>
  <c r="AT129" i="1" s="1"/>
  <c r="AR129" i="1"/>
  <c r="AS131" i="1"/>
  <c r="AT131" i="1" s="1"/>
  <c r="AR131" i="1"/>
  <c r="AS133" i="1"/>
  <c r="AT133" i="1" s="1"/>
  <c r="AR133" i="1"/>
  <c r="AS135" i="1"/>
  <c r="AT135" i="1" s="1"/>
  <c r="AR135" i="1"/>
  <c r="AS137" i="1"/>
  <c r="AT137" i="1" s="1"/>
  <c r="AR137" i="1"/>
  <c r="AS139" i="1"/>
  <c r="AT139" i="1" s="1"/>
  <c r="AR139" i="1"/>
  <c r="AS141" i="1"/>
  <c r="AT141" i="1" s="1"/>
  <c r="AR141" i="1"/>
  <c r="AS143" i="1"/>
  <c r="AT143" i="1" s="1"/>
  <c r="AR143" i="1"/>
  <c r="AS145" i="1"/>
  <c r="AT145" i="1" s="1"/>
  <c r="AR145" i="1"/>
  <c r="AS147" i="1"/>
  <c r="AT147" i="1" s="1"/>
  <c r="AR147" i="1"/>
  <c r="AS149" i="1"/>
  <c r="AT149" i="1" s="1"/>
  <c r="AR149" i="1"/>
  <c r="AS151" i="1"/>
  <c r="AT151" i="1" s="1"/>
  <c r="AR151" i="1"/>
  <c r="AS153" i="1"/>
  <c r="AT153" i="1" s="1"/>
  <c r="AR153" i="1"/>
  <c r="AS155" i="1"/>
  <c r="AT155" i="1" s="1"/>
  <c r="AR155" i="1"/>
  <c r="AS157" i="1"/>
  <c r="AT157" i="1" s="1"/>
  <c r="AR157" i="1"/>
  <c r="AS159" i="1"/>
  <c r="AT159" i="1" s="1"/>
  <c r="AR159" i="1"/>
  <c r="AS161" i="1"/>
  <c r="AT161" i="1" s="1"/>
  <c r="AR161" i="1"/>
  <c r="AS163" i="1"/>
  <c r="AT163" i="1" s="1"/>
  <c r="AR163" i="1"/>
  <c r="AS165" i="1"/>
  <c r="AT165" i="1" s="1"/>
  <c r="AR165" i="1"/>
  <c r="AS167" i="1"/>
  <c r="AT167" i="1" s="1"/>
  <c r="AR167" i="1"/>
  <c r="AS169" i="1"/>
  <c r="AT169" i="1" s="1"/>
  <c r="AR169" i="1"/>
  <c r="AS171" i="1"/>
  <c r="AT171" i="1" s="1"/>
  <c r="AR171" i="1"/>
  <c r="AS173" i="1"/>
  <c r="AT173" i="1" s="1"/>
  <c r="AR173" i="1"/>
  <c r="AS175" i="1"/>
  <c r="AT175" i="1" s="1"/>
  <c r="AR175" i="1"/>
  <c r="AS177" i="1"/>
  <c r="AT177" i="1" s="1"/>
  <c r="AR177" i="1"/>
  <c r="AS179" i="1"/>
  <c r="AT179" i="1" s="1"/>
  <c r="AR179" i="1"/>
  <c r="AS181" i="1"/>
  <c r="AT181" i="1" s="1"/>
  <c r="AR181" i="1"/>
  <c r="AS183" i="1"/>
  <c r="AT183" i="1" s="1"/>
  <c r="AR183" i="1"/>
  <c r="AS185" i="1"/>
  <c r="AT185" i="1" s="1"/>
  <c r="AR185" i="1"/>
  <c r="AS187" i="1"/>
  <c r="AT187" i="1" s="1"/>
  <c r="AR187" i="1"/>
  <c r="AS189" i="1"/>
  <c r="AT189" i="1" s="1"/>
  <c r="AR189" i="1"/>
  <c r="AS191" i="1"/>
  <c r="AT191" i="1" s="1"/>
  <c r="AR191" i="1"/>
  <c r="AS193" i="1"/>
  <c r="AT193" i="1" s="1"/>
  <c r="AR193" i="1"/>
  <c r="AS195" i="1"/>
  <c r="AT195" i="1" s="1"/>
  <c r="AR195" i="1"/>
  <c r="AS197" i="1"/>
  <c r="AT197" i="1" s="1"/>
  <c r="AR197" i="1"/>
  <c r="AS199" i="1"/>
  <c r="AT199" i="1" s="1"/>
  <c r="AR199" i="1"/>
  <c r="AS201" i="1"/>
  <c r="AT201" i="1" s="1"/>
  <c r="AR201" i="1"/>
  <c r="AS203" i="1"/>
  <c r="AT203" i="1" s="1"/>
  <c r="AR203" i="1"/>
  <c r="AS205" i="1"/>
  <c r="AT205" i="1" s="1"/>
  <c r="AR205" i="1"/>
  <c r="AS207" i="1"/>
  <c r="AT207" i="1" s="1"/>
  <c r="AR207" i="1"/>
  <c r="AS209" i="1"/>
  <c r="AT209" i="1" s="1"/>
  <c r="AR209" i="1"/>
  <c r="AS211" i="1"/>
  <c r="AT211" i="1" s="1"/>
  <c r="AR211" i="1"/>
  <c r="AS213" i="1"/>
  <c r="AT213" i="1" s="1"/>
  <c r="AR213" i="1"/>
  <c r="AS215" i="1"/>
  <c r="AT215" i="1" s="1"/>
  <c r="AR215" i="1"/>
  <c r="AS217" i="1"/>
  <c r="AT217" i="1" s="1"/>
  <c r="AR217" i="1"/>
  <c r="AS219" i="1"/>
  <c r="AT219" i="1" s="1"/>
  <c r="AR219" i="1"/>
  <c r="AS221" i="1"/>
  <c r="AT221" i="1" s="1"/>
  <c r="AR221" i="1"/>
  <c r="AS223" i="1"/>
  <c r="AT223" i="1" s="1"/>
  <c r="AR223" i="1"/>
  <c r="AS225" i="1"/>
  <c r="AT225" i="1" s="1"/>
  <c r="AR225" i="1"/>
  <c r="AS227" i="1"/>
  <c r="AT227" i="1" s="1"/>
  <c r="AR227" i="1"/>
  <c r="AS229" i="1"/>
  <c r="AT229" i="1" s="1"/>
  <c r="AR229" i="1"/>
  <c r="AS231" i="1"/>
  <c r="AT231" i="1" s="1"/>
  <c r="AR231" i="1"/>
  <c r="AS233" i="1"/>
  <c r="AT233" i="1" s="1"/>
  <c r="AR233" i="1"/>
  <c r="AS235" i="1"/>
  <c r="AT235" i="1" s="1"/>
  <c r="AR235" i="1"/>
  <c r="AS237" i="1"/>
  <c r="AT237" i="1" s="1"/>
  <c r="AR237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52" i="1"/>
  <c r="AR453" i="1"/>
  <c r="AR454" i="1"/>
  <c r="AR455" i="1"/>
  <c r="AR456" i="1"/>
  <c r="AR457" i="1"/>
  <c r="AR458" i="1"/>
  <c r="AR459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342" i="1"/>
  <c r="AS342" i="1"/>
  <c r="AT342" i="1" s="1"/>
  <c r="AS343" i="1"/>
  <c r="AT343" i="1" s="1"/>
  <c r="AS344" i="1"/>
  <c r="AT344" i="1" s="1"/>
  <c r="AS345" i="1"/>
  <c r="AT345" i="1" s="1"/>
  <c r="AS346" i="1"/>
  <c r="AT346" i="1" s="1"/>
  <c r="AS347" i="1"/>
  <c r="AT347" i="1" s="1"/>
  <c r="AS348" i="1"/>
  <c r="AT348" i="1" s="1"/>
  <c r="AS349" i="1"/>
  <c r="AT349" i="1" s="1"/>
  <c r="AS350" i="1"/>
  <c r="AT350" i="1" s="1"/>
  <c r="AS414" i="1"/>
  <c r="AT414" i="1" s="1"/>
  <c r="AS415" i="1"/>
  <c r="AT415" i="1" s="1"/>
  <c r="AS416" i="1"/>
  <c r="AT416" i="1" s="1"/>
  <c r="AS417" i="1"/>
  <c r="AT417" i="1" s="1"/>
  <c r="AS418" i="1"/>
  <c r="AT418" i="1" s="1"/>
  <c r="AS419" i="1"/>
  <c r="AT419" i="1" s="1"/>
  <c r="AS420" i="1"/>
  <c r="AT420" i="1" s="1"/>
  <c r="AS421" i="1"/>
  <c r="AT421" i="1" s="1"/>
  <c r="AS422" i="1"/>
  <c r="AT422" i="1" s="1"/>
  <c r="AS423" i="1"/>
  <c r="AT423" i="1" s="1"/>
  <c r="AS424" i="1"/>
  <c r="AT424" i="1" s="1"/>
  <c r="AS425" i="1"/>
  <c r="AT425" i="1" s="1"/>
  <c r="AS426" i="1"/>
  <c r="AT426" i="1" s="1"/>
  <c r="AR427" i="1"/>
  <c r="AS427" i="1"/>
  <c r="AT427" i="1" s="1"/>
  <c r="AS428" i="1"/>
  <c r="AT428" i="1" s="1"/>
  <c r="AS429" i="1"/>
  <c r="AT429" i="1" s="1"/>
  <c r="AS430" i="1"/>
  <c r="AT430" i="1" s="1"/>
  <c r="AS431" i="1"/>
  <c r="AT431" i="1" s="1"/>
  <c r="AS432" i="1"/>
  <c r="AT432" i="1" s="1"/>
  <c r="AS433" i="1"/>
  <c r="AT433" i="1" s="1"/>
  <c r="AS434" i="1"/>
  <c r="AT434" i="1" s="1"/>
  <c r="AS435" i="1"/>
  <c r="AT435" i="1" s="1"/>
  <c r="AS436" i="1"/>
  <c r="AT436" i="1" s="1"/>
  <c r="AS437" i="1"/>
  <c r="AT437" i="1" s="1"/>
  <c r="AS438" i="1"/>
  <c r="AT438" i="1" s="1"/>
  <c r="AS439" i="1"/>
  <c r="AT439" i="1" s="1"/>
  <c r="AS440" i="1"/>
  <c r="AT440" i="1" s="1"/>
  <c r="AS441" i="1"/>
  <c r="AT441" i="1" s="1"/>
  <c r="AS442" i="1"/>
  <c r="AT442" i="1" s="1"/>
  <c r="AS443" i="1"/>
  <c r="AT443" i="1" s="1"/>
  <c r="AS444" i="1"/>
  <c r="AT444" i="1" s="1"/>
  <c r="AS445" i="1"/>
  <c r="AT445" i="1" s="1"/>
  <c r="AS446" i="1"/>
  <c r="AT446" i="1" s="1"/>
  <c r="AS447" i="1"/>
  <c r="AT447" i="1" s="1"/>
  <c r="AS448" i="1"/>
  <c r="AT448" i="1" s="1"/>
  <c r="AS449" i="1"/>
  <c r="AT449" i="1" s="1"/>
  <c r="AS450" i="1"/>
  <c r="AT450" i="1" s="1"/>
  <c r="AS451" i="1"/>
  <c r="AT451" i="1" s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G452" i="1"/>
  <c r="E452" i="1"/>
  <c r="G451" i="1"/>
  <c r="E451" i="1"/>
  <c r="G450" i="1"/>
  <c r="E450" i="1"/>
  <c r="G449" i="1"/>
  <c r="E449" i="1"/>
  <c r="G448" i="1"/>
  <c r="E448" i="1"/>
  <c r="G447" i="1"/>
  <c r="E447" i="1"/>
  <c r="G446" i="1"/>
  <c r="E446" i="1"/>
  <c r="G445" i="1"/>
  <c r="E445" i="1"/>
  <c r="G444" i="1"/>
  <c r="E444" i="1"/>
  <c r="G443" i="1"/>
  <c r="E443" i="1"/>
  <c r="G442" i="1"/>
  <c r="E442" i="1"/>
  <c r="G441" i="1"/>
  <c r="E441" i="1"/>
  <c r="G440" i="1"/>
  <c r="E440" i="1"/>
  <c r="G439" i="1"/>
  <c r="E439" i="1"/>
  <c r="G438" i="1"/>
  <c r="E438" i="1"/>
  <c r="G437" i="1"/>
  <c r="E437" i="1"/>
  <c r="G436" i="1"/>
  <c r="E436" i="1"/>
  <c r="G435" i="1"/>
  <c r="E435" i="1"/>
  <c r="G434" i="1"/>
  <c r="E434" i="1"/>
  <c r="G433" i="1"/>
  <c r="E433" i="1"/>
  <c r="G432" i="1"/>
  <c r="E432" i="1"/>
  <c r="G431" i="1"/>
  <c r="E431" i="1"/>
  <c r="G430" i="1"/>
  <c r="E430" i="1"/>
  <c r="G429" i="1"/>
  <c r="E429" i="1"/>
  <c r="G428" i="1"/>
  <c r="E428" i="1"/>
  <c r="G427" i="1"/>
  <c r="E427" i="1"/>
  <c r="G426" i="1"/>
  <c r="E426" i="1"/>
  <c r="G425" i="1"/>
  <c r="E425" i="1"/>
  <c r="G424" i="1"/>
  <c r="E424" i="1"/>
  <c r="G423" i="1"/>
  <c r="E423" i="1"/>
  <c r="G422" i="1"/>
  <c r="E422" i="1"/>
  <c r="G421" i="1"/>
  <c r="E421" i="1"/>
  <c r="G420" i="1"/>
  <c r="E420" i="1"/>
  <c r="G419" i="1"/>
  <c r="E419" i="1"/>
  <c r="G418" i="1"/>
  <c r="E418" i="1"/>
  <c r="G417" i="1"/>
  <c r="E417" i="1"/>
  <c r="G416" i="1"/>
  <c r="E416" i="1"/>
  <c r="G415" i="1"/>
  <c r="E415" i="1"/>
  <c r="G414" i="1"/>
  <c r="E414" i="1"/>
  <c r="G413" i="1"/>
  <c r="E413" i="1"/>
  <c r="G412" i="1"/>
  <c r="E412" i="1"/>
  <c r="G411" i="1"/>
  <c r="E411" i="1"/>
  <c r="G410" i="1"/>
  <c r="E410" i="1"/>
  <c r="G409" i="1"/>
  <c r="E409" i="1"/>
  <c r="G408" i="1"/>
  <c r="E408" i="1"/>
  <c r="G407" i="1"/>
  <c r="E407" i="1"/>
  <c r="G406" i="1"/>
  <c r="E406" i="1"/>
  <c r="G405" i="1"/>
  <c r="E405" i="1"/>
  <c r="G404" i="1"/>
  <c r="E404" i="1"/>
  <c r="G403" i="1"/>
  <c r="E403" i="1"/>
  <c r="G402" i="1"/>
  <c r="E402" i="1"/>
  <c r="G401" i="1"/>
  <c r="E401" i="1"/>
  <c r="G400" i="1"/>
  <c r="E400" i="1"/>
  <c r="G399" i="1"/>
  <c r="E399" i="1"/>
  <c r="G398" i="1"/>
  <c r="E398" i="1"/>
  <c r="G397" i="1"/>
  <c r="E397" i="1"/>
  <c r="G396" i="1"/>
  <c r="E396" i="1"/>
  <c r="G395" i="1"/>
  <c r="E395" i="1"/>
  <c r="G394" i="1"/>
  <c r="E394" i="1"/>
  <c r="G393" i="1"/>
  <c r="E393" i="1"/>
  <c r="G392" i="1"/>
  <c r="E392" i="1"/>
  <c r="G391" i="1"/>
  <c r="E391" i="1"/>
  <c r="G390" i="1"/>
  <c r="E390" i="1"/>
  <c r="G389" i="1"/>
  <c r="E389" i="1"/>
  <c r="G388" i="1"/>
  <c r="E388" i="1"/>
  <c r="G387" i="1"/>
  <c r="E387" i="1"/>
  <c r="G386" i="1"/>
  <c r="E386" i="1"/>
  <c r="G385" i="1"/>
  <c r="E385" i="1"/>
  <c r="G384" i="1"/>
  <c r="E384" i="1"/>
  <c r="G383" i="1"/>
  <c r="E383" i="1"/>
  <c r="G382" i="1"/>
  <c r="E382" i="1"/>
  <c r="G381" i="1"/>
  <c r="E381" i="1"/>
  <c r="G380" i="1"/>
  <c r="E380" i="1"/>
  <c r="G379" i="1"/>
  <c r="E379" i="1"/>
  <c r="G378" i="1"/>
  <c r="E378" i="1"/>
  <c r="G377" i="1"/>
  <c r="E377" i="1"/>
  <c r="G376" i="1"/>
  <c r="E376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G368" i="1"/>
  <c r="E368" i="1"/>
  <c r="G367" i="1"/>
  <c r="E367" i="1"/>
  <c r="G366" i="1"/>
  <c r="E366" i="1"/>
  <c r="G365" i="1"/>
  <c r="E365" i="1"/>
  <c r="G364" i="1"/>
  <c r="E364" i="1"/>
  <c r="G363" i="1"/>
  <c r="E363" i="1"/>
  <c r="G362" i="1"/>
  <c r="E362" i="1"/>
  <c r="G361" i="1"/>
  <c r="E361" i="1"/>
  <c r="G360" i="1"/>
  <c r="E360" i="1"/>
  <c r="G359" i="1"/>
  <c r="E359" i="1"/>
  <c r="G358" i="1"/>
  <c r="E358" i="1"/>
  <c r="G357" i="1"/>
  <c r="E357" i="1"/>
  <c r="G356" i="1"/>
  <c r="E356" i="1"/>
  <c r="G355" i="1"/>
  <c r="E355" i="1"/>
  <c r="G354" i="1"/>
  <c r="E354" i="1"/>
  <c r="G353" i="1"/>
  <c r="E353" i="1"/>
  <c r="G352" i="1"/>
  <c r="E352" i="1"/>
  <c r="G351" i="1"/>
  <c r="E351" i="1"/>
  <c r="G350" i="1"/>
  <c r="E350" i="1"/>
  <c r="G349" i="1"/>
  <c r="E349" i="1"/>
  <c r="G348" i="1"/>
  <c r="E348" i="1"/>
  <c r="G347" i="1"/>
  <c r="E347" i="1"/>
  <c r="G346" i="1"/>
  <c r="E346" i="1"/>
  <c r="G345" i="1"/>
  <c r="E345" i="1"/>
  <c r="G344" i="1"/>
  <c r="E344" i="1"/>
  <c r="G343" i="1"/>
  <c r="E343" i="1"/>
  <c r="G342" i="1"/>
  <c r="E342" i="1"/>
  <c r="G341" i="1"/>
  <c r="E341" i="1"/>
  <c r="G340" i="1"/>
  <c r="E340" i="1"/>
  <c r="G339" i="1"/>
  <c r="E339" i="1"/>
  <c r="G338" i="1"/>
  <c r="E338" i="1"/>
  <c r="G337" i="1"/>
  <c r="E337" i="1"/>
  <c r="G336" i="1"/>
  <c r="E336" i="1"/>
  <c r="G335" i="1"/>
  <c r="E335" i="1"/>
  <c r="G334" i="1"/>
  <c r="E334" i="1"/>
  <c r="G333" i="1"/>
  <c r="E333" i="1"/>
  <c r="G332" i="1"/>
  <c r="E332" i="1"/>
  <c r="G331" i="1"/>
  <c r="E331" i="1"/>
  <c r="G330" i="1"/>
  <c r="E330" i="1"/>
  <c r="G329" i="1"/>
  <c r="E329" i="1"/>
  <c r="G328" i="1"/>
  <c r="E328" i="1"/>
  <c r="G327" i="1"/>
  <c r="E327" i="1"/>
  <c r="G326" i="1"/>
  <c r="E326" i="1"/>
  <c r="G325" i="1"/>
  <c r="E325" i="1"/>
  <c r="G324" i="1"/>
  <c r="E324" i="1"/>
  <c r="G323" i="1"/>
  <c r="E323" i="1"/>
  <c r="G322" i="1"/>
  <c r="E322" i="1"/>
  <c r="G321" i="1"/>
  <c r="E321" i="1"/>
  <c r="G320" i="1"/>
  <c r="E320" i="1"/>
  <c r="G319" i="1"/>
  <c r="E319" i="1"/>
  <c r="G318" i="1"/>
  <c r="E318" i="1"/>
  <c r="G317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G298" i="1"/>
  <c r="E298" i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E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E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8" i="1"/>
  <c r="E238" i="1"/>
  <c r="G237" i="1"/>
  <c r="E237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E230" i="1"/>
  <c r="G229" i="1"/>
  <c r="E229" i="1"/>
  <c r="G228" i="1"/>
  <c r="E228" i="1"/>
  <c r="G227" i="1"/>
  <c r="E227" i="1"/>
  <c r="G226" i="1"/>
  <c r="E226" i="1"/>
  <c r="G225" i="1"/>
  <c r="E225" i="1"/>
  <c r="G224" i="1"/>
  <c r="E224" i="1"/>
  <c r="G223" i="1"/>
  <c r="E223" i="1"/>
  <c r="G222" i="1"/>
  <c r="E222" i="1"/>
  <c r="G221" i="1"/>
  <c r="E221" i="1"/>
  <c r="G220" i="1"/>
  <c r="E220" i="1"/>
  <c r="G219" i="1"/>
  <c r="E219" i="1"/>
  <c r="G218" i="1"/>
  <c r="E218" i="1"/>
  <c r="G217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9" i="1"/>
  <c r="E209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G194" i="1"/>
  <c r="E194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K67" i="1" l="1"/>
  <c r="M459" i="1" l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K420" i="1"/>
  <c r="M419" i="1"/>
  <c r="K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K336" i="1"/>
  <c r="M335" i="1"/>
  <c r="K335" i="1"/>
  <c r="M334" i="1"/>
  <c r="K334" i="1"/>
  <c r="M333" i="1"/>
  <c r="K333" i="1"/>
  <c r="M332" i="1"/>
  <c r="K332" i="1"/>
  <c r="M331" i="1"/>
  <c r="K331" i="1"/>
  <c r="M330" i="1"/>
  <c r="K330" i="1"/>
  <c r="M329" i="1"/>
  <c r="K329" i="1"/>
  <c r="M328" i="1"/>
  <c r="K328" i="1"/>
  <c r="M327" i="1"/>
  <c r="K327" i="1"/>
  <c r="M326" i="1"/>
  <c r="K326" i="1"/>
  <c r="M325" i="1"/>
  <c r="K325" i="1"/>
  <c r="M324" i="1"/>
  <c r="K324" i="1"/>
  <c r="M323" i="1"/>
  <c r="K323" i="1"/>
  <c r="M322" i="1"/>
  <c r="K322" i="1"/>
  <c r="M321" i="1"/>
  <c r="K321" i="1"/>
  <c r="M320" i="1"/>
  <c r="K320" i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M244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<sst xmlns="http://schemas.openxmlformats.org/spreadsheetml/2006/main" count="856" uniqueCount="183">
  <si>
    <t>G144A2 DC Char</t>
  </si>
  <si>
    <t>Wafer</t>
  </si>
  <si>
    <t>Chip</t>
  </si>
  <si>
    <t>Pin(s)</t>
  </si>
  <si>
    <t>Vdd</t>
  </si>
  <si>
    <t>Vss</t>
  </si>
  <si>
    <t>Starting Ambient Temp</t>
  </si>
  <si>
    <t>Params/Cal</t>
  </si>
  <si>
    <t>I</t>
  </si>
  <si>
    <t>C1</t>
  </si>
  <si>
    <t>RESET-</t>
  </si>
  <si>
    <t>C2</t>
  </si>
  <si>
    <t>C3</t>
  </si>
  <si>
    <t>C4</t>
  </si>
  <si>
    <t>C5</t>
  </si>
  <si>
    <t>01(FpFn)</t>
  </si>
  <si>
    <t>02(FpSn)</t>
  </si>
  <si>
    <t>03(FpSn)</t>
  </si>
  <si>
    <t>04(SpFn)</t>
  </si>
  <si>
    <t>05(SpFn)</t>
  </si>
  <si>
    <t>06(SpSn)</t>
  </si>
  <si>
    <t>07(Poly-)</t>
  </si>
  <si>
    <t>08(Poly+)</t>
  </si>
  <si>
    <t>09(TT)</t>
  </si>
  <si>
    <t>16(TT)</t>
  </si>
  <si>
    <t>(Vdrop)</t>
  </si>
  <si>
    <t>Std Battery measured</t>
  </si>
  <si>
    <t>Std Resistor measured</t>
  </si>
  <si>
    <t>Std Time/Freq Measured</t>
  </si>
  <si>
    <t>001.1sd</t>
  </si>
  <si>
    <t>001.17sc</t>
  </si>
  <si>
    <t>200.17g</t>
  </si>
  <si>
    <t>300.1g</t>
  </si>
  <si>
    <t>009.D0</t>
  </si>
  <si>
    <t>007.A17</t>
  </si>
  <si>
    <t>709.ai</t>
  </si>
  <si>
    <t>709.ao</t>
  </si>
  <si>
    <t>Vdrop</t>
  </si>
  <si>
    <t>1.8v</t>
  </si>
  <si>
    <t>Source</t>
  </si>
  <si>
    <t>Sink</t>
  </si>
  <si>
    <t>04: All Nodes Access</t>
  </si>
  <si>
    <t>Via Path 2</t>
  </si>
  <si>
    <t>OK</t>
  </si>
  <si>
    <t>Rmks</t>
  </si>
  <si>
    <t>BAD</t>
  </si>
  <si>
    <t>HANGS</t>
  </si>
  <si>
    <r>
      <t>03: I</t>
    </r>
    <r>
      <rPr>
        <b/>
        <sz val="8"/>
        <color theme="1"/>
        <rFont val="Calibri"/>
        <family val="2"/>
        <scheme val="minor"/>
      </rPr>
      <t>SH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 I</t>
    </r>
    <r>
      <rPr>
        <b/>
        <sz val="8"/>
        <color theme="1"/>
        <rFont val="Calibri"/>
        <family val="2"/>
        <scheme val="minor"/>
      </rPr>
      <t>SL</t>
    </r>
  </si>
  <si>
    <r>
      <t>01:  I</t>
    </r>
    <r>
      <rPr>
        <b/>
        <sz val="8"/>
        <color theme="1"/>
        <rFont val="Calibri"/>
        <family val="2"/>
        <scheme val="minor"/>
      </rPr>
      <t>LKG</t>
    </r>
    <r>
      <rPr>
        <b/>
        <sz val="11"/>
        <color theme="1"/>
        <rFont val="Calibri"/>
        <family val="2"/>
        <scheme val="minor"/>
      </rPr>
      <t xml:space="preserve"> @ 1.8v</t>
    </r>
  </si>
  <si>
    <r>
      <t>02: I</t>
    </r>
    <r>
      <rPr>
        <b/>
        <sz val="8"/>
        <color theme="1"/>
        <rFont val="Calibri"/>
        <family val="2"/>
        <scheme val="minor"/>
      </rPr>
      <t>WPD</t>
    </r>
  </si>
  <si>
    <t>05: Vt Schmitt</t>
  </si>
  <si>
    <t>517.17 and 217.17</t>
  </si>
  <si>
    <t>Vt+</t>
  </si>
  <si>
    <t>Vt-</t>
  </si>
  <si>
    <t>Hyst</t>
  </si>
  <si>
    <t>06: Vt Schmitt LoV</t>
  </si>
  <si>
    <t>07: Vt Schmitt HiV</t>
  </si>
  <si>
    <t>Lo</t>
  </si>
  <si>
    <t>Hi</t>
  </si>
  <si>
    <t>Mid</t>
  </si>
  <si>
    <t>08: Vt on Bus Pins</t>
  </si>
  <si>
    <t>Vdd=1.6</t>
  </si>
  <si>
    <t>Vdd=1.8</t>
  </si>
  <si>
    <t>Vdd=2.0</t>
  </si>
  <si>
    <t>09: Vol, Voh</t>
  </si>
  <si>
    <t>Vol</t>
  </si>
  <si>
    <t>Voh</t>
  </si>
  <si>
    <t>10: Input ckt</t>
  </si>
  <si>
    <t>Power Usage</t>
  </si>
  <si>
    <t>11: IddC Suspended</t>
  </si>
  <si>
    <t>mVdrop</t>
  </si>
  <si>
    <t>uAtotal</t>
  </si>
  <si>
    <t>uWtotal</t>
  </si>
  <si>
    <t>nA/node</t>
  </si>
  <si>
    <t>nW/node</t>
  </si>
  <si>
    <t>Book GB04 82-83</t>
  </si>
  <si>
    <t>mV</t>
  </si>
  <si>
    <t>IddC</t>
  </si>
  <si>
    <t>Self</t>
  </si>
  <si>
    <t>Ser boot spin</t>
  </si>
  <si>
    <t>12: IddC for various code</t>
  </si>
  <si>
    <t>drop unext all same</t>
  </si>
  <si>
    <t>drop unext alternating</t>
  </si>
  <si>
    <t>Greg exerciser</t>
  </si>
  <si>
    <t>unext only (timing)</t>
  </si>
  <si>
    <t>mA</t>
  </si>
  <si>
    <t>x7.4</t>
  </si>
  <si>
    <t>x9.2</t>
  </si>
  <si>
    <t>x8.4</t>
  </si>
  <si>
    <t>x2.7</t>
  </si>
  <si>
    <t>x5.9</t>
  </si>
  <si>
    <t>x4.2</t>
  </si>
  <si>
    <t>x7.5</t>
  </si>
  <si>
    <t>x0.8</t>
  </si>
  <si>
    <t>x7.7</t>
  </si>
  <si>
    <t>G144A2 Temp Data</t>
  </si>
  <si>
    <t>CSZ Temperature Chamber</t>
  </si>
  <si>
    <t>Keithley measuring current</t>
  </si>
  <si>
    <r>
      <t>with 0.1</t>
    </r>
    <r>
      <rPr>
        <b/>
        <sz val="11"/>
        <color theme="1"/>
        <rFont val="Calibri"/>
        <family val="2"/>
      </rPr>
      <t>Ω shunt</t>
    </r>
  </si>
  <si>
    <r>
      <t>Fluke measuring V</t>
    </r>
    <r>
      <rPr>
        <b/>
        <vertAlign val="subscript"/>
        <sz val="11"/>
        <color theme="1"/>
        <rFont val="Calibri"/>
        <family val="2"/>
        <scheme val="minor"/>
      </rPr>
      <t>DD</t>
    </r>
  </si>
  <si>
    <t>5-6 May</t>
  </si>
  <si>
    <r>
      <t>Chamber T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</rPr>
      <t>°C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</si>
  <si>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UNEXT</t>
    </r>
    <r>
      <rPr>
        <b/>
        <sz val="11"/>
        <color theme="1"/>
        <rFont val="Calibri"/>
        <family val="2"/>
        <scheme val="minor"/>
      </rPr>
      <t xml:space="preserve"> in nS</t>
    </r>
  </si>
  <si>
    <r>
      <t>At V</t>
    </r>
    <r>
      <rPr>
        <b/>
        <vertAlign val="subscript"/>
        <sz val="11"/>
        <color theme="1"/>
        <rFont val="Calibri"/>
        <family val="2"/>
        <scheme val="minor"/>
      </rPr>
      <t>DD</t>
    </r>
    <r>
      <rPr>
        <b/>
        <sz val="11"/>
        <color theme="1"/>
        <rFont val="Calibri"/>
        <family val="2"/>
        <scheme val="minor"/>
      </rPr>
      <t>C settings: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</si>
  <si>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UNEXT</t>
    </r>
    <r>
      <rPr>
        <b/>
        <sz val="11"/>
        <color theme="1"/>
        <rFont val="Calibri"/>
        <family val="2"/>
        <scheme val="minor"/>
      </rPr>
      <t xml:space="preserve"> Normalized to 1.8v 22</t>
    </r>
    <r>
      <rPr>
        <b/>
        <sz val="11"/>
        <color theme="1"/>
        <rFont val="Calibri"/>
        <family val="2"/>
      </rPr>
      <t>°C</t>
    </r>
  </si>
  <si>
    <r>
      <t>Efficiency Data, V</t>
    </r>
    <r>
      <rPr>
        <b/>
        <vertAlign val="subscript"/>
        <sz val="11"/>
        <color theme="1"/>
        <rFont val="Calibri"/>
        <family val="2"/>
        <scheme val="minor"/>
      </rPr>
      <t>DD</t>
    </r>
    <r>
      <rPr>
        <b/>
        <sz val="11"/>
        <color theme="1"/>
        <rFont val="Calibri"/>
        <family val="2"/>
        <scheme val="minor"/>
      </rPr>
      <t>=1.8V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</si>
  <si>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>TOTAL</t>
    </r>
    <r>
      <rPr>
        <b/>
        <sz val="11"/>
        <color theme="1"/>
        <rFont val="Calibri"/>
        <family val="2"/>
        <scheme val="minor"/>
      </rPr>
      <t>C</t>
    </r>
  </si>
  <si>
    <t>All susp</t>
  </si>
  <si>
    <t>nS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</si>
  <si>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UNEXT</t>
    </r>
  </si>
  <si>
    <t>Looping</t>
  </si>
  <si>
    <t>Async</t>
  </si>
  <si>
    <t>Polling</t>
  </si>
  <si>
    <t>Later</t>
  </si>
  <si>
    <t>After</t>
  </si>
  <si>
    <t>taking</t>
  </si>
  <si>
    <t>data</t>
  </si>
  <si>
    <t>Derived</t>
  </si>
  <si>
    <t>Speed</t>
  </si>
  <si>
    <t>Power</t>
  </si>
  <si>
    <t>Energy</t>
  </si>
  <si>
    <t>1/time</t>
  </si>
  <si>
    <t>to 20C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</si>
  <si>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>708</t>
    </r>
    <r>
      <rPr>
        <b/>
        <sz val="11"/>
        <color theme="1"/>
        <rFont val="Calibri"/>
        <family val="2"/>
        <scheme val="minor"/>
      </rPr>
      <t>C</t>
    </r>
  </si>
  <si>
    <t>relative</t>
  </si>
  <si>
    <t>Current</t>
  </si>
  <si>
    <t>Efficiency</t>
  </si>
  <si>
    <t>speed/</t>
  </si>
  <si>
    <t>power</t>
  </si>
  <si>
    <r>
      <t>Idealized Efficiency Data, V</t>
    </r>
    <r>
      <rPr>
        <b/>
        <vertAlign val="subscript"/>
        <sz val="11"/>
        <color theme="1"/>
        <rFont val="Calibri"/>
        <family val="2"/>
        <scheme val="minor"/>
      </rPr>
      <t>DD</t>
    </r>
    <r>
      <rPr>
        <b/>
        <sz val="11"/>
        <color theme="1"/>
        <rFont val="Calibri"/>
        <family val="2"/>
        <scheme val="minor"/>
      </rPr>
      <t>=1.8V</t>
    </r>
  </si>
  <si>
    <t>TWEAKED</t>
  </si>
  <si>
    <r>
      <t>Improved Efficiency Data, V</t>
    </r>
    <r>
      <rPr>
        <b/>
        <vertAlign val="subscript"/>
        <sz val="11"/>
        <color theme="1"/>
        <rFont val="Calibri"/>
        <family val="2"/>
        <scheme val="minor"/>
      </rPr>
      <t>DD</t>
    </r>
    <r>
      <rPr>
        <b/>
        <sz val="11"/>
        <color theme="1"/>
        <rFont val="Calibri"/>
        <family val="2"/>
        <scheme val="minor"/>
      </rPr>
      <t>=1.8V</t>
    </r>
  </si>
  <si>
    <t>Time</t>
  </si>
  <si>
    <t>Time *</t>
  </si>
  <si>
    <t>pJ</t>
  </si>
  <si>
    <t>Temp</t>
  </si>
  <si>
    <t>t1</t>
  </si>
  <si>
    <t>t2</t>
  </si>
  <si>
    <t>t3</t>
  </si>
  <si>
    <t>t4</t>
  </si>
  <si>
    <r>
      <t>13: Execution Timings V</t>
    </r>
    <r>
      <rPr>
        <b/>
        <vertAlign val="subscript"/>
        <sz val="11"/>
        <color theme="1"/>
        <rFont val="Calibri"/>
        <family val="2"/>
        <scheme val="minor"/>
      </rPr>
      <t>DD</t>
    </r>
    <r>
      <rPr>
        <b/>
        <sz val="11"/>
        <color theme="1"/>
        <rFont val="Calibri"/>
        <family val="2"/>
        <scheme val="minor"/>
      </rPr>
      <t>=1.8</t>
    </r>
  </si>
  <si>
    <t>t5</t>
  </si>
  <si>
    <t>t6</t>
  </si>
  <si>
    <t>t7</t>
  </si>
  <si>
    <t>t8</t>
  </si>
  <si>
    <t>t9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</si>
  <si>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</si>
  <si>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</si>
  <si>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</si>
  <si>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</si>
  <si>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</si>
  <si>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</si>
  <si>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</si>
  <si>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</si>
  <si>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</si>
  <si>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Direct Measures, nS</t>
  </si>
  <si>
    <t>Derived Measures, nS</t>
  </si>
  <si>
    <t>Empty</t>
  </si>
  <si>
    <t>unext</t>
  </si>
  <si>
    <t>next</t>
  </si>
  <si>
    <t>.</t>
  </si>
  <si>
    <t>(ram)</t>
  </si>
  <si>
    <t>. . @</t>
  </si>
  <si>
    <t>. . .</t>
  </si>
  <si>
    <t>(io)</t>
  </si>
  <si>
    <t>. . . .</t>
  </si>
  <si>
    <t>dup or</t>
  </si>
  <si>
    <t>push unxt</t>
  </si>
  <si>
    <t>Normal</t>
  </si>
  <si>
    <t>op</t>
  </si>
  <si>
    <t>fetch</t>
  </si>
  <si>
    <t>adder</t>
  </si>
  <si>
    <t>memory</t>
  </si>
  <si>
    <t>io reg</t>
  </si>
  <si>
    <t>normal</t>
  </si>
  <si>
    <t>Nonempty</t>
  </si>
  <si>
    <t>Best</t>
  </si>
  <si>
    <t>Instr</t>
  </si>
  <si>
    <t>Fetch</t>
  </si>
  <si>
    <t>Worst</t>
  </si>
  <si>
    <t>instr</t>
  </si>
  <si>
    <t>streamed</t>
  </si>
  <si>
    <t>Verify that base measures 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</si>
</sst>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;@"/>
    <numFmt numFmtId="165" formatCode="0.0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8" fontId="0" fillId="0" borderId="0" xfId="0" applyNumberFormat="1" applyAlignment="1">
      <alignment horizontal="center" vertical="center"/>
    </xf>
    <xf numFmtId="48" fontId="1" fillId="3" borderId="2" xfId="0" applyNumberFormat="1" applyFont="1" applyFill="1" applyBorder="1" applyAlignment="1">
      <alignment horizontal="center" vertical="center"/>
    </xf>
    <xf numFmtId="48" fontId="0" fillId="4" borderId="0" xfId="0" applyNumberFormat="1" applyFill="1" applyAlignment="1">
      <alignment horizontal="center" vertical="center"/>
    </xf>
    <xf numFmtId="48" fontId="0" fillId="4" borderId="2" xfId="0" applyNumberFormat="1" applyFill="1" applyBorder="1" applyAlignment="1">
      <alignment horizontal="center" vertical="center"/>
    </xf>
    <xf numFmtId="48" fontId="1" fillId="3" borderId="3" xfId="0" applyNumberFormat="1" applyFont="1" applyFill="1" applyBorder="1" applyAlignment="1">
      <alignment horizontal="center" vertical="center"/>
    </xf>
    <xf numFmtId="48" fontId="0" fillId="4" borderId="1" xfId="0" applyNumberFormat="1" applyFill="1" applyBorder="1" applyAlignment="1">
      <alignment horizontal="center" vertical="center"/>
    </xf>
    <xf numFmtId="48" fontId="0" fillId="4" borderId="3" xfId="0" applyNumberFormat="1" applyFill="1" applyBorder="1" applyAlignment="1">
      <alignment horizontal="center" vertical="center"/>
    </xf>
    <xf numFmtId="48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16" fontId="0" fillId="4" borderId="6" xfId="0" applyNumberFormat="1" applyFill="1" applyBorder="1" applyAlignment="1">
      <alignment horizontal="center" vertical="center"/>
    </xf>
    <xf numFmtId="16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7" xfId="0" applyFill="1" applyBorder="1"/>
    <xf numFmtId="0" fontId="0" fillId="7" borderId="7" xfId="0" applyFill="1" applyBorder="1" applyAlignment="1">
      <alignment horizontal="center" vertical="center"/>
    </xf>
    <xf numFmtId="0" fontId="0" fillId="7" borderId="6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 vertical="center"/>
    </xf>
    <xf numFmtId="0" fontId="0" fillId="7" borderId="1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center" vertical="center"/>
    </xf>
    <xf numFmtId="0" fontId="0" fillId="7" borderId="3" xfId="0" applyFill="1" applyBorder="1"/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4" xfId="0" applyNumberFormat="1" applyBorder="1"/>
    <xf numFmtId="2" fontId="0" fillId="0" borderId="0" xfId="0" applyNumberFormat="1" applyBorder="1"/>
    <xf numFmtId="2" fontId="0" fillId="0" borderId="1" xfId="0" applyNumberFormat="1" applyBorder="1"/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6" fillId="0" borderId="0" xfId="1" applyNumberFormat="1"/>
    <xf numFmtId="166" fontId="0" fillId="0" borderId="7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6" fontId="7" fillId="4" borderId="0" xfId="1" applyNumberFormat="1" applyFont="1" applyFill="1" applyAlignment="1" applyProtection="1">
      <alignment horizontal="center" vertical="center"/>
    </xf>
    <xf numFmtId="166" fontId="0" fillId="4" borderId="2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6" fontId="0" fillId="4" borderId="3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cap="small" baseline="0"/>
              <a:t>lkg</a:t>
            </a:r>
            <a:r>
              <a:rPr lang="en-US"/>
              <a:t> Leakage Current for GPIO, Bus, Analog and SD Pins</a:t>
            </a:r>
          </a:p>
        </c:rich>
      </c:tx>
      <c:layout>
        <c:manualLayout>
          <c:xMode val="edge"/>
          <c:yMode val="edge"/>
          <c:x val="9.1024178269107095E-2"/>
          <c:y val="1.4571951784815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 Current to Vdd</c:v>
          </c:tx>
          <c:spPr>
            <a:ln w="28575">
              <a:noFill/>
            </a:ln>
          </c:spPr>
          <c:yVal>
            <c:numRef>
              <c:f>Raw!$E$10:$E$459</c:f>
              <c:numCache>
                <c:formatCode>General</c:formatCode>
                <c:ptCount val="450"/>
                <c:pt idx="0">
                  <c:v>4.0348964013086149E-9</c:v>
                </c:pt>
                <c:pt idx="1">
                  <c:v>3.7077426390403489E-9</c:v>
                </c:pt>
                <c:pt idx="2">
                  <c:v>2.7262813522355506E-9</c:v>
                </c:pt>
                <c:pt idx="3">
                  <c:v>2.5081788440567064E-9</c:v>
                </c:pt>
                <c:pt idx="4">
                  <c:v>2.7262813522355506E-9</c:v>
                </c:pt>
                <c:pt idx="5">
                  <c:v>0</c:v>
                </c:pt>
                <c:pt idx="6">
                  <c:v>0</c:v>
                </c:pt>
                <c:pt idx="7">
                  <c:v>4.1439476553980372E-9</c:v>
                </c:pt>
                <c:pt idx="8">
                  <c:v>4.0348964013086149E-9</c:v>
                </c:pt>
                <c:pt idx="9">
                  <c:v>4.1439476553980372E-9</c:v>
                </c:pt>
                <c:pt idx="10">
                  <c:v>4.5801526717557263E-9</c:v>
                </c:pt>
                <c:pt idx="11">
                  <c:v>4.1439476553980372E-9</c:v>
                </c:pt>
                <c:pt idx="12">
                  <c:v>4.0348964013086149E-9</c:v>
                </c:pt>
                <c:pt idx="13">
                  <c:v>3.5986913849509271E-9</c:v>
                </c:pt>
                <c:pt idx="14">
                  <c:v>0</c:v>
                </c:pt>
                <c:pt idx="15">
                  <c:v>0</c:v>
                </c:pt>
                <c:pt idx="16">
                  <c:v>4.4711014176663023E-9</c:v>
                </c:pt>
                <c:pt idx="17">
                  <c:v>3.9258451472191926E-9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2.6172300981461283E-9</c:v>
                </c:pt>
                <c:pt idx="46">
                  <c:v>2.5081788440567064E-9</c:v>
                </c:pt>
                <c:pt idx="47">
                  <c:v>2.8353326063249724E-9</c:v>
                </c:pt>
                <c:pt idx="48">
                  <c:v>2.9443838604143951E-9</c:v>
                </c:pt>
                <c:pt idx="49">
                  <c:v>2.6172300981461283E-9</c:v>
                </c:pt>
                <c:pt idx="50">
                  <c:v>0</c:v>
                </c:pt>
                <c:pt idx="51">
                  <c:v>0</c:v>
                </c:pt>
                <c:pt idx="52">
                  <c:v>2.9443838604143951E-9</c:v>
                </c:pt>
                <c:pt idx="53">
                  <c:v>2.3991275899672846E-9</c:v>
                </c:pt>
                <c:pt idx="54">
                  <c:v>2.7262813522355506E-9</c:v>
                </c:pt>
                <c:pt idx="55">
                  <c:v>2.6172300981461283E-9</c:v>
                </c:pt>
                <c:pt idx="56">
                  <c:v>3.4896401308615052E-9</c:v>
                </c:pt>
                <c:pt idx="57">
                  <c:v>2.9443838604143951E-9</c:v>
                </c:pt>
                <c:pt idx="58">
                  <c:v>2.8353326063249724E-9</c:v>
                </c:pt>
                <c:pt idx="59">
                  <c:v>0</c:v>
                </c:pt>
                <c:pt idx="60">
                  <c:v>0</c:v>
                </c:pt>
                <c:pt idx="61">
                  <c:v>3.1624863685932384E-9</c:v>
                </c:pt>
                <c:pt idx="62">
                  <c:v>2.7262813522355506E-9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5.2344601962922566E-9</c:v>
                </c:pt>
                <c:pt idx="136">
                  <c:v>5.2344601962922566E-9</c:v>
                </c:pt>
                <c:pt idx="137">
                  <c:v>5.3435114503816805E-9</c:v>
                </c:pt>
                <c:pt idx="138">
                  <c:v>5.3435114503816805E-9</c:v>
                </c:pt>
                <c:pt idx="139">
                  <c:v>5.2344601962922566E-9</c:v>
                </c:pt>
                <c:pt idx="140">
                  <c:v>0</c:v>
                </c:pt>
                <c:pt idx="141">
                  <c:v>0</c:v>
                </c:pt>
                <c:pt idx="142">
                  <c:v>5.4525627044711011E-9</c:v>
                </c:pt>
                <c:pt idx="143">
                  <c:v>5.0163576881134129E-9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2.5081788440567064E-9</c:v>
                </c:pt>
                <c:pt idx="226">
                  <c:v>2.6172300981461283E-9</c:v>
                </c:pt>
                <c:pt idx="227">
                  <c:v>3.4896401308615052E-9</c:v>
                </c:pt>
                <c:pt idx="228">
                  <c:v>2.8353326063249724E-9</c:v>
                </c:pt>
                <c:pt idx="229">
                  <c:v>2.6172300981461283E-9</c:v>
                </c:pt>
                <c:pt idx="230">
                  <c:v>0</c:v>
                </c:pt>
                <c:pt idx="231">
                  <c:v>0</c:v>
                </c:pt>
                <c:pt idx="232">
                  <c:v>2.8353326063249724E-9</c:v>
                </c:pt>
                <c:pt idx="233">
                  <c:v>2.7262813522355506E-9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3.3805888767720829E-9</c:v>
                </c:pt>
                <c:pt idx="271">
                  <c:v>3.1624863685932384E-9</c:v>
                </c:pt>
                <c:pt idx="272">
                  <c:v>3.2715376226826611E-9</c:v>
                </c:pt>
                <c:pt idx="273">
                  <c:v>3.3805888767720829E-9</c:v>
                </c:pt>
                <c:pt idx="274">
                  <c:v>3.1624863685932384E-9</c:v>
                </c:pt>
                <c:pt idx="275">
                  <c:v>0</c:v>
                </c:pt>
                <c:pt idx="276">
                  <c:v>0</c:v>
                </c:pt>
                <c:pt idx="277">
                  <c:v>3.4896401308615052E-9</c:v>
                </c:pt>
                <c:pt idx="278">
                  <c:v>3.4896401308615052E-9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3.3805888767720829E-9</c:v>
                </c:pt>
                <c:pt idx="316">
                  <c:v>3.4896401308615052E-9</c:v>
                </c:pt>
                <c:pt idx="317">
                  <c:v>3.2715376226826611E-9</c:v>
                </c:pt>
                <c:pt idx="318">
                  <c:v>3.2715376226826611E-9</c:v>
                </c:pt>
                <c:pt idx="319">
                  <c:v>3.5986913849509271E-9</c:v>
                </c:pt>
                <c:pt idx="320">
                  <c:v>0</c:v>
                </c:pt>
                <c:pt idx="321">
                  <c:v>0</c:v>
                </c:pt>
                <c:pt idx="322">
                  <c:v>3.5986913849509271E-9</c:v>
                </c:pt>
                <c:pt idx="323">
                  <c:v>3.4896401308615052E-9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3.1624863685932384E-9</c:v>
                </c:pt>
                <c:pt idx="361">
                  <c:v>3.1624863685932384E-9</c:v>
                </c:pt>
                <c:pt idx="362">
                  <c:v>3.2715376226826611E-9</c:v>
                </c:pt>
                <c:pt idx="363">
                  <c:v>3.3805888767720829E-9</c:v>
                </c:pt>
                <c:pt idx="364">
                  <c:v>3.2715376226826611E-9</c:v>
                </c:pt>
                <c:pt idx="365">
                  <c:v>0</c:v>
                </c:pt>
                <c:pt idx="366">
                  <c:v>0</c:v>
                </c:pt>
                <c:pt idx="367">
                  <c:v>3.3805888767720829E-9</c:v>
                </c:pt>
                <c:pt idx="368">
                  <c:v>3.5986913849509271E-9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P Current to Vss</c:v>
          </c:tx>
          <c:spPr>
            <a:ln w="28575">
              <a:noFill/>
            </a:ln>
          </c:spPr>
          <c:marker>
            <c:spPr>
              <a:solidFill>
                <a:schemeClr val="accent6">
                  <a:lumMod val="75000"/>
                </a:schemeClr>
              </a:solidFill>
            </c:spPr>
          </c:marker>
          <c:yVal>
            <c:numRef>
              <c:f>Raw!$G$10:$G$459</c:f>
              <c:numCache>
                <c:formatCode>General</c:formatCode>
                <c:ptCount val="450"/>
                <c:pt idx="0">
                  <c:v>2.5081788440567064E-9</c:v>
                </c:pt>
                <c:pt idx="1">
                  <c:v>2.0719738276990186E-9</c:v>
                </c:pt>
                <c:pt idx="2">
                  <c:v>5.5616139585605226E-9</c:v>
                </c:pt>
                <c:pt idx="3">
                  <c:v>3.5986913849509271E-9</c:v>
                </c:pt>
                <c:pt idx="4">
                  <c:v>2.5081788440567064E-9</c:v>
                </c:pt>
                <c:pt idx="5">
                  <c:v>0</c:v>
                </c:pt>
                <c:pt idx="6">
                  <c:v>0</c:v>
                </c:pt>
                <c:pt idx="7">
                  <c:v>2.1810250817884404E-9</c:v>
                </c:pt>
                <c:pt idx="8">
                  <c:v>2.1810250817884404E-9</c:v>
                </c:pt>
                <c:pt idx="9">
                  <c:v>2.1810250817884404E-9</c:v>
                </c:pt>
                <c:pt idx="10">
                  <c:v>2.3991275899672846E-9</c:v>
                </c:pt>
                <c:pt idx="11">
                  <c:v>2.2900763358778631E-9</c:v>
                </c:pt>
                <c:pt idx="12">
                  <c:v>2.1810250817884404E-9</c:v>
                </c:pt>
                <c:pt idx="13">
                  <c:v>2.0719738276990186E-9</c:v>
                </c:pt>
                <c:pt idx="14">
                  <c:v>0</c:v>
                </c:pt>
                <c:pt idx="15">
                  <c:v>0</c:v>
                </c:pt>
                <c:pt idx="16">
                  <c:v>2.3991275899672846E-9</c:v>
                </c:pt>
                <c:pt idx="17">
                  <c:v>2.2900763358778631E-9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2.3991275899672846E-9</c:v>
                </c:pt>
                <c:pt idx="46">
                  <c:v>1.8538713195201745E-9</c:v>
                </c:pt>
                <c:pt idx="47">
                  <c:v>2.0719738276990186E-9</c:v>
                </c:pt>
                <c:pt idx="48">
                  <c:v>1.6357688113413305E-9</c:v>
                </c:pt>
                <c:pt idx="49">
                  <c:v>1.6357688113413305E-9</c:v>
                </c:pt>
                <c:pt idx="50">
                  <c:v>0</c:v>
                </c:pt>
                <c:pt idx="51">
                  <c:v>0</c:v>
                </c:pt>
                <c:pt idx="52">
                  <c:v>1.6357688113413305E-9</c:v>
                </c:pt>
                <c:pt idx="53">
                  <c:v>1.7448200654307526E-9</c:v>
                </c:pt>
                <c:pt idx="54">
                  <c:v>1.7448200654307526E-9</c:v>
                </c:pt>
                <c:pt idx="55">
                  <c:v>1.5267175572519085E-9</c:v>
                </c:pt>
                <c:pt idx="56">
                  <c:v>1.3086150490730641E-9</c:v>
                </c:pt>
                <c:pt idx="57">
                  <c:v>1.4176663031624862E-9</c:v>
                </c:pt>
                <c:pt idx="58">
                  <c:v>1.1995637949836423E-9</c:v>
                </c:pt>
                <c:pt idx="59">
                  <c:v>0</c:v>
                </c:pt>
                <c:pt idx="60">
                  <c:v>0</c:v>
                </c:pt>
                <c:pt idx="61">
                  <c:v>1.5267175572519085E-9</c:v>
                </c:pt>
                <c:pt idx="62">
                  <c:v>1.6357688113413305E-9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1.8538713195201745E-9</c:v>
                </c:pt>
                <c:pt idx="136">
                  <c:v>1.7448200654307526E-9</c:v>
                </c:pt>
                <c:pt idx="137">
                  <c:v>1.4176663031624862E-9</c:v>
                </c:pt>
                <c:pt idx="138">
                  <c:v>1.6357688113413305E-9</c:v>
                </c:pt>
                <c:pt idx="139">
                  <c:v>1.4176663031624862E-9</c:v>
                </c:pt>
                <c:pt idx="140">
                  <c:v>0</c:v>
                </c:pt>
                <c:pt idx="141">
                  <c:v>0</c:v>
                </c:pt>
                <c:pt idx="142">
                  <c:v>1.7448200654307526E-9</c:v>
                </c:pt>
                <c:pt idx="143">
                  <c:v>1.6357688113413305E-9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1.3086150490730641E-9</c:v>
                </c:pt>
                <c:pt idx="226">
                  <c:v>1.4176663031624862E-9</c:v>
                </c:pt>
                <c:pt idx="227">
                  <c:v>1.1995637949836423E-9</c:v>
                </c:pt>
                <c:pt idx="228">
                  <c:v>1.3086150490730641E-9</c:v>
                </c:pt>
                <c:pt idx="229">
                  <c:v>1.0905125408942202E-9</c:v>
                </c:pt>
                <c:pt idx="230">
                  <c:v>0</c:v>
                </c:pt>
                <c:pt idx="231">
                  <c:v>0</c:v>
                </c:pt>
                <c:pt idx="232">
                  <c:v>1.1995637949836423E-9</c:v>
                </c:pt>
                <c:pt idx="233">
                  <c:v>1.4176663031624862E-9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1.7448200654307526E-9</c:v>
                </c:pt>
                <c:pt idx="271">
                  <c:v>1.7448200654307526E-9</c:v>
                </c:pt>
                <c:pt idx="272">
                  <c:v>1.5267175572519085E-9</c:v>
                </c:pt>
                <c:pt idx="273">
                  <c:v>1.6357688113413305E-9</c:v>
                </c:pt>
                <c:pt idx="274">
                  <c:v>1.7448200654307526E-9</c:v>
                </c:pt>
                <c:pt idx="275">
                  <c:v>0</c:v>
                </c:pt>
                <c:pt idx="276">
                  <c:v>0</c:v>
                </c:pt>
                <c:pt idx="277">
                  <c:v>1.6357688113413305E-9</c:v>
                </c:pt>
                <c:pt idx="278">
                  <c:v>1.7448200654307526E-9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1.4176663031624862E-9</c:v>
                </c:pt>
                <c:pt idx="316">
                  <c:v>1.3086150490730641E-9</c:v>
                </c:pt>
                <c:pt idx="317">
                  <c:v>1.5267175572519085E-9</c:v>
                </c:pt>
                <c:pt idx="318">
                  <c:v>1.3086150490730641E-9</c:v>
                </c:pt>
                <c:pt idx="319">
                  <c:v>1.3086150490730641E-9</c:v>
                </c:pt>
                <c:pt idx="320">
                  <c:v>0</c:v>
                </c:pt>
                <c:pt idx="321">
                  <c:v>0</c:v>
                </c:pt>
                <c:pt idx="322">
                  <c:v>1.3086150490730641E-9</c:v>
                </c:pt>
                <c:pt idx="323">
                  <c:v>1.3086150490730641E-9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1.4176663031624862E-9</c:v>
                </c:pt>
                <c:pt idx="361">
                  <c:v>1.3086150490730641E-9</c:v>
                </c:pt>
                <c:pt idx="362">
                  <c:v>1.1995637949836423E-9</c:v>
                </c:pt>
                <c:pt idx="363">
                  <c:v>1.3086150490730641E-9</c:v>
                </c:pt>
                <c:pt idx="364">
                  <c:v>1.3086150490730641E-9</c:v>
                </c:pt>
                <c:pt idx="365">
                  <c:v>0</c:v>
                </c:pt>
                <c:pt idx="366">
                  <c:v>0</c:v>
                </c:pt>
                <c:pt idx="367">
                  <c:v>1.1995637949836423E-9</c:v>
                </c:pt>
                <c:pt idx="368">
                  <c:v>1.5267175572519085E-9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55136"/>
        <c:axId val="81357440"/>
      </c:scatterChart>
      <c:valAx>
        <c:axId val="81355136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81357440"/>
        <c:crosses val="autoZero"/>
        <c:crossBetween val="midCat"/>
        <c:majorUnit val="45"/>
        <c:minorUnit val="9"/>
      </c:valAx>
      <c:valAx>
        <c:axId val="813574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Leakage current, Amps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3551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IyxxC (per node)</a:t>
            </a:r>
            <a:r>
              <a:rPr lang="en-US"/>
              <a:t> Suspended,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22235316611913578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IyxxC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Raw!$AR$10:$AR$459</c:f>
              <c:numCache>
                <c:formatCode>0.00</c:formatCode>
                <c:ptCount val="450"/>
                <c:pt idx="0">
                  <c:v>129.15826612903228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169.4108422939068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110.18705197132618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78.895049283154123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142.24910394265231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213.23364695340501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63.35405465949821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84.145385304659499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83.65535394265234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38.852486559139784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36.962365591397841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30.241935483870972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40.112567204301072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40.112567204301072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89.535730286738357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89.255712365591407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50.893257168458788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91.075828853046602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64.404121863799276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24.641577060931905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21.491375448028673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30.591957885304666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20.021281362007169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15.891017025089608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56.003584229390682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45.152889784946233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144.209229390681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33.392137096774192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44.032818100358426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28.911850358422935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24.29155465949821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29.121863799283151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47.673051075268816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26.181675627240143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45.852934587813621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49.633176523297493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37.172379032258064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62.934027777777793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38.852486559139784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76.654905913978482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139.09890232974908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94.926075268817186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33.112119175627235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35.492271505376344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12608"/>
        <c:axId val="31815168"/>
      </c:scatterChart>
      <c:valAx>
        <c:axId val="31812608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815168"/>
        <c:crosses val="autoZero"/>
        <c:crossBetween val="midCat"/>
        <c:majorUnit val="45"/>
        <c:minorUnit val="9"/>
      </c:valAx>
      <c:valAx>
        <c:axId val="3181516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nanoamps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1812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IyxxC (per node)</a:t>
            </a:r>
            <a:r>
              <a:rPr lang="en-US"/>
              <a:t> running a (serial boot spin),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428829674436391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IyxxC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Raw!$AV$10:$AV$459</c:f>
              <c:numCache>
                <c:formatCode>0.0</c:formatCode>
                <c:ptCount val="450"/>
                <c:pt idx="0">
                  <c:v>3.6734693877551021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3.8775510204081631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4.6938775510204076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3.6734693877551021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3.4693877551020407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3.6734693877551021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3.4693877551020407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3.4693877551020407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3.4693877551020407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3.6734693877551021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3.0612244897959182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3.0612244897959182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3.0612244897959182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2.8571428571428572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3.0612244897959182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3.0612244897959182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3.2653061224489797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3.2653061224489797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3.4693877551020407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3.2653061224489797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3.0612244897959182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2.8571428571428572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2.8571428571428572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2.8571428571428572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2.8571428571428572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3.4693877551020407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3.6734693877551021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3.6734693877551021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3.2653061224489797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3.4693877551020407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3.2653061224489797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3.0612244897959182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3.2653061224489797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2.8571428571428572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3.0612244897959182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3.4693877551020407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3.4693877551020407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3.2653061224489797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3.2653061224489797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3.2653061224489797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3.2653061224489797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3.2653061224489797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3.4693877551020407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3.2653061224489797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3.4693877551020407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47936"/>
        <c:axId val="31862784"/>
      </c:scatterChart>
      <c:valAx>
        <c:axId val="31847936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862784"/>
        <c:crosses val="autoZero"/>
        <c:crossBetween val="midCat"/>
        <c:majorUnit val="45"/>
        <c:minorUnit val="9"/>
      </c:valAx>
      <c:valAx>
        <c:axId val="3186278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milliamps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1847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IyxxC (per node)</a:t>
            </a:r>
            <a:r>
              <a:rPr lang="en-US"/>
              <a:t> running b (drop unext</a:t>
            </a:r>
            <a:r>
              <a:rPr lang="en-US" baseline="0"/>
              <a:t> best case</a:t>
            </a:r>
            <a:r>
              <a:rPr lang="en-US"/>
              <a:t>),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9.1668839408319006E-2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IyxxC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Raw!$AY$10:$AY$459</c:f>
              <c:numCache>
                <c:formatCode>0.0</c:formatCode>
                <c:ptCount val="450"/>
                <c:pt idx="0">
                  <c:v>3.6734693877551021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3.2653061224489797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3.4693877551020411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3.4693877551020407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3.6734693877551021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3.4693877551020407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3.4693877551020407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3.2653061224489792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3.4693877551020407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3.0612244897959178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3.2653061224489797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3.0612244897959182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2.8571428571428572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3.0612244897959182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3.0612244897959182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3.4693877551020411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3.0612244897959182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3.2653061224489797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3.0612244897959187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3.2653061224489797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2.8571428571428572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3.0612244897959182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2.6530612244897966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2.8571428571428572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2.8571428571428572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3.2653061224489792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3.0612244897959178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3.2653061224489792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3.2653061224489797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3.2653061224489792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2.6530612244897958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2.8571428571428572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2.8571428571428572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3.0612244897959182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2.8571428571428572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3.0612244897959187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3.0612244897959187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3.2653061224489797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3.4693877551020402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3.0612244897959182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3.4693877551020402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3.4693877551020402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3.2653061224489792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3.0612244897959182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3.0612244897959187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79168"/>
        <c:axId val="31881472"/>
      </c:scatterChart>
      <c:valAx>
        <c:axId val="31879168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881472"/>
        <c:crosses val="autoZero"/>
        <c:crossBetween val="midCat"/>
        <c:majorUnit val="45"/>
        <c:minorUnit val="9"/>
      </c:valAx>
      <c:valAx>
        <c:axId val="318814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milliamps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1879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IyxxC (per node)</a:t>
            </a:r>
            <a:r>
              <a:rPr lang="en-US"/>
              <a:t> running c (drop unext worst case),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9.3434843823330047E-2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IyxxC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Raw!$BB$10:$BB$459</c:f>
              <c:numCache>
                <c:formatCode>0.0</c:formatCode>
                <c:ptCount val="450"/>
                <c:pt idx="0">
                  <c:v>4.2857142857142847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4.0816326530612246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4.2857142857142865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4.4897959183673475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4.2857142857142847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4.0816326530612237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4.0816326530612246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4.0816326530612246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4.0816326530612246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3.8775510204081636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3.6734693877551017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3.4693877551020411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3.4693877551020411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3.6734693877551026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3.6734693877551017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4.0816326530612246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3.8775510204081631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3.8775510204081631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3.6734693877551021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3.8775510204081631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3.2653061224489797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3.6734693877551026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3.4693877551020411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3.4693877551020411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3.4693877551020411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4.0816326530612246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3.6734693877551021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4.0816326530612237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3.8775510204081631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4.0816326530612246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3.2653061224489797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3.2653061224489797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3.2653061224489797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3.6734693877551026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3.4693877551020411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3.6734693877551021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3.6734693877551021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3.6734693877551017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4.0816326530612246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3.8775510204081631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4.0816326530612246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4.2857142857142856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3.8775510204081636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3.6734693877551017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3.6734693877551021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38112"/>
        <c:axId val="31740672"/>
      </c:scatterChart>
      <c:valAx>
        <c:axId val="3173811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740672"/>
        <c:crosses val="autoZero"/>
        <c:crossBetween val="midCat"/>
        <c:majorUnit val="45"/>
        <c:minorUnit val="9"/>
      </c:valAx>
      <c:valAx>
        <c:axId val="3174067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milliamps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1738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IyxxC (per node)</a:t>
            </a:r>
            <a:r>
              <a:rPr lang="en-US"/>
              <a:t> running d (Greg exerciser),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3228694095357288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IyxxC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Raw!$BE$10:$BE$459</c:f>
              <c:numCache>
                <c:formatCode>0.0</c:formatCode>
                <c:ptCount val="450"/>
                <c:pt idx="0">
                  <c:v>4.0816326530612237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3.8775510204081631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4.0816326530612246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4.2857142857142847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4.0816326530612246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4.0816326530612237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4.0816326530612246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3.8775510204081636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4.0816326530612246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3.8775510204081636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3.6734693877551017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3.4693877551020411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3.2653061224489797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3.6734693877551026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3.4693877551020411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3.8775510204081631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3.6734693877551017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3.6734693877551017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3.4693877551020407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3.6734693877551017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3.6734693877551017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3.4693877551020411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3.2653061224489797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3.4693877551020411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3.2653061224489797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3.8775510204081636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3.4693877551020407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3.8775510204081636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3.6734693877551017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3.8775510204081636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3.2653061224489797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3.2653061224489797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3.2653061224489797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3.4693877551020411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3.2653061224489797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3.6734693877551021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3.4693877551020407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3.4693877551020402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3.8775510204081631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3.6734693877551017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4.0816326530612246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4.0816326530612246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3.8775510204081636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3.4693877551020402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3.4693877551020407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61152"/>
        <c:axId val="31763456"/>
      </c:scatterChart>
      <c:valAx>
        <c:axId val="3176115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763456"/>
        <c:crosses val="autoZero"/>
        <c:crossBetween val="midCat"/>
        <c:majorUnit val="45"/>
        <c:minorUnit val="9"/>
      </c:valAx>
      <c:valAx>
        <c:axId val="3176345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milliamps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1761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IyxxC (per node)</a:t>
            </a:r>
            <a:r>
              <a:rPr lang="en-US"/>
              <a:t> running e (unext only timing loop),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7.9306808503241746E-2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IyxxC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Raw!$BH$10:$BH$459</c:f>
              <c:numCache>
                <c:formatCode>0.0</c:formatCode>
                <c:ptCount val="450"/>
                <c:pt idx="0">
                  <c:v>1.6326530612244898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1.428571428571429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1.8367346938775517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1.6326530612244898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1.6326530612244898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1.4285714285714286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1.4285714285714286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1.4285714285714286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1.6326530612244898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1.4285714285714286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1.2244897959183676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1.2244897959183676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1.0204081632653061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1.2244897959183676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1.428571428571429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1.8367346938775508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1.6326530612244894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1.4285714285714282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1.2244897959183672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1.8367346938775508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1.6326530612244894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2.6530612244897966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1.2244897959183676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1.6326530612244903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1.428571428571429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2.0408163265306127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1.2244897959183672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1.2244897959183672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1.4285714285714282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2.2448979591836733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1.0204081632653061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1.2244897959183676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1.4285714285714282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1.428571428571429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1.2244897959183676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1.6326530612244898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1.6326530612244898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1.4285714285714282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1.6326530612244894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1.8367346938775508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2.0408163265306123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2.4489795918367343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1.8367346938775513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1.6326530612244894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1.6326530612244898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79840"/>
        <c:axId val="32052736"/>
      </c:scatterChart>
      <c:valAx>
        <c:axId val="31779840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052736"/>
        <c:crosses val="autoZero"/>
        <c:crossBetween val="midCat"/>
        <c:majorUnit val="45"/>
        <c:minorUnit val="9"/>
      </c:valAx>
      <c:valAx>
        <c:axId val="3205273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milliamps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31779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Normal opcode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6473727207940068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Raw!$BS$10:$BS$459</c:f>
              <c:numCache>
                <c:formatCode>0.000</c:formatCode>
                <c:ptCount val="450"/>
                <c:pt idx="0">
                  <c:v>1.3594999999999999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1.2994999999999999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1.3609999999999998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1.3599999999999999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1.4005000000000003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1.4804999999999999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1.4399999999999997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1.4000000000000001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1.3199999999999998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1.4804999999999999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1.4404999999999999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1.4399999999999997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1.5599999999999998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1.5799999999999998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1.6604999999999999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1.5805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1.5599999999999998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1.4600000000000002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1.4600000000000002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1.4400000000000002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1.4490000000000001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1.4400000000000002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1.4804999999999999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1.5004999999999999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1.5629999999999999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1.52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1.6005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1.4389999999999998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1.4595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1.34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1.5195000000000003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1.4404999999999999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1.5799999999999998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1.6400000000000001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1.5805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1.6354999999999997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1.6205000000000003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1.46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1.4199999999999997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1.4795000000000003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1.3805000000000001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1.46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1.3800000000000001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1.34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1.4199999999999997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1.52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1.5010000000000001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97792"/>
        <c:axId val="32100352"/>
      </c:scatterChart>
      <c:valAx>
        <c:axId val="3209779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100352"/>
        <c:crosses val="autoZero"/>
        <c:crossBetween val="midCat"/>
        <c:majorUnit val="45"/>
        <c:minorUnit val="9"/>
      </c:valAx>
      <c:valAx>
        <c:axId val="3210035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097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IO register opcode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506092367593123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Raw!$BW$10:$BW$459</c:f>
              <c:numCache>
                <c:formatCode>0.000</c:formatCode>
                <c:ptCount val="450"/>
                <c:pt idx="0">
                  <c:v>3.2814999999999994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3.2635000000000005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3.3200000000000003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3.3219999999999996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3.4844999999999988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3.6025000000000009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3.3620000000000005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3.5199999999999996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3.4040000000000008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3.28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3.5205000000000002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3.5595000000000008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3.5199999999999996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3.879999999999999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3.9399999999999995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4.1005000000000011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3.8605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3.8819999999999997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3.62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3.62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3.5609999999999999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3.5729999999999995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3.5609999999999999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3.6805000000000003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3.7404999999999999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3.8829999999999991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3.7990000000000008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3.7075000000000005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3.5180000000000007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3.5404999999999998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3.3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3.6804999999999999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3.5205000000000002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3.8620000000000001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4.0789999999999988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3.9035000000000002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3.9264999999999999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3.9805000000000006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3.6190000000000007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3.5030000000000001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3.6404999999999998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3.4204999999999992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3.62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3.4189999999999996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3.343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3.5129999999999999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3.72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3.705000000000001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26624"/>
        <c:axId val="32028928"/>
      </c:scatterChart>
      <c:valAx>
        <c:axId val="32026624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028928"/>
        <c:crosses val="autoZero"/>
        <c:crossBetween val="midCat"/>
        <c:majorUnit val="45"/>
        <c:minorUnit val="9"/>
      </c:valAx>
      <c:valAx>
        <c:axId val="3202892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026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RAM/ROM read/write opcode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16760702925379362"/>
          <c:y val="1.94248711611778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Raw!$BU$10:$BU$459</c:f>
              <c:numCache>
                <c:formatCode>0.000</c:formatCode>
                <c:ptCount val="450"/>
                <c:pt idx="0">
                  <c:v>4.6405000000000003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4.5415000000000001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4.6019999999999994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4.6840000000000011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4.8445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4.9715000000000007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4.7219999999999995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4.9610000000000003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4.6849999999999996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4.6399999999999988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4.9604999999999997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4.9204999999999997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4.7590000000000003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5.3209999999999997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5.3819999999999997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5.6224999999999996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5.3804999999999996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5.32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5.0599999999999996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5.0599999999999996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5.0089999999999995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5.1204999999999998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5.2595000000000001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5.4039999999999999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5.3230000000000004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5.4805000000000001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4.8780000000000001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4.8994999999999997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4.5789999999999988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5.1204999999999998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4.9595000000000002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5.4610000000000003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5.68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5.4995000000000003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5.5255000000000001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5.5854999999999997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4.9799999999999995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4.9390000000000001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5.0815000000000001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4.7805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4.9820000000000002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4.7049999999999992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4.6209999999999996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4.9429999999999996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5.2409999999999997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5.2190000000000003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99264"/>
        <c:axId val="32301824"/>
      </c:scatterChart>
      <c:valAx>
        <c:axId val="32299264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301824"/>
        <c:crosses val="autoZero"/>
        <c:crossBetween val="midCat"/>
        <c:majorUnit val="45"/>
        <c:minorUnit val="9"/>
      </c:valAx>
      <c:valAx>
        <c:axId val="3230182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2992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Empty micronext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5237524117432342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Raw!$BJ$10:$BJ$459</c:f>
              <c:numCache>
                <c:formatCode>0.000</c:formatCode>
                <c:ptCount val="450"/>
                <c:pt idx="0">
                  <c:v>2.2010000000000001</c:v>
                </c:pt>
                <c:pt idx="9">
                  <c:v>2.161</c:v>
                </c:pt>
                <c:pt idx="18">
                  <c:v>2.2410000000000001</c:v>
                </c:pt>
                <c:pt idx="27">
                  <c:v>2.2400000000000002</c:v>
                </c:pt>
                <c:pt idx="36">
                  <c:v>2.3210000000000002</c:v>
                </c:pt>
                <c:pt idx="45">
                  <c:v>2.4009999999999998</c:v>
                </c:pt>
                <c:pt idx="54">
                  <c:v>2.2810000000000001</c:v>
                </c:pt>
                <c:pt idx="63">
                  <c:v>2.3610000000000002</c:v>
                </c:pt>
                <c:pt idx="90">
                  <c:v>2.2810000000000001</c:v>
                </c:pt>
                <c:pt idx="99">
                  <c:v>2.2010000000000001</c:v>
                </c:pt>
                <c:pt idx="108">
                  <c:v>2.3620000000000001</c:v>
                </c:pt>
                <c:pt idx="117">
                  <c:v>2.36</c:v>
                </c:pt>
                <c:pt idx="126">
                  <c:v>2.36</c:v>
                </c:pt>
                <c:pt idx="135">
                  <c:v>2.56</c:v>
                </c:pt>
                <c:pt idx="144">
                  <c:v>2.601</c:v>
                </c:pt>
                <c:pt idx="153">
                  <c:v>2.7210000000000001</c:v>
                </c:pt>
                <c:pt idx="162">
                  <c:v>2.6</c:v>
                </c:pt>
                <c:pt idx="171">
                  <c:v>2.5609999999999999</c:v>
                </c:pt>
                <c:pt idx="180">
                  <c:v>2.403</c:v>
                </c:pt>
                <c:pt idx="189">
                  <c:v>2.44</c:v>
                </c:pt>
                <c:pt idx="198">
                  <c:v>2.4409999999999998</c:v>
                </c:pt>
                <c:pt idx="207">
                  <c:v>2.4009999999999998</c:v>
                </c:pt>
                <c:pt idx="216">
                  <c:v>2.3610000000000002</c:v>
                </c:pt>
                <c:pt idx="225">
                  <c:v>2.4409999999999998</c:v>
                </c:pt>
                <c:pt idx="234">
                  <c:v>2.52</c:v>
                </c:pt>
                <c:pt idx="243">
                  <c:v>2.6</c:v>
                </c:pt>
                <c:pt idx="252">
                  <c:v>2.5209999999999999</c:v>
                </c:pt>
                <c:pt idx="261">
                  <c:v>2.64</c:v>
                </c:pt>
                <c:pt idx="270">
                  <c:v>2.3210000000000002</c:v>
                </c:pt>
                <c:pt idx="279">
                  <c:v>2.3610000000000002</c:v>
                </c:pt>
                <c:pt idx="288">
                  <c:v>2.2010000000000001</c:v>
                </c:pt>
                <c:pt idx="297">
                  <c:v>2.4420000000000002</c:v>
                </c:pt>
                <c:pt idx="306">
                  <c:v>2.3610000000000002</c:v>
                </c:pt>
                <c:pt idx="315">
                  <c:v>2.601</c:v>
                </c:pt>
                <c:pt idx="324">
                  <c:v>2.7210000000000001</c:v>
                </c:pt>
                <c:pt idx="333">
                  <c:v>2.641</c:v>
                </c:pt>
                <c:pt idx="342">
                  <c:v>2.641</c:v>
                </c:pt>
                <c:pt idx="351">
                  <c:v>2.681</c:v>
                </c:pt>
                <c:pt idx="360">
                  <c:v>2.4039999999999999</c:v>
                </c:pt>
                <c:pt idx="369">
                  <c:v>2.3610000000000002</c:v>
                </c:pt>
                <c:pt idx="378">
                  <c:v>2.4409999999999998</c:v>
                </c:pt>
                <c:pt idx="387">
                  <c:v>2.2810000000000001</c:v>
                </c:pt>
                <c:pt idx="396">
                  <c:v>2.4</c:v>
                </c:pt>
                <c:pt idx="405">
                  <c:v>2.2810000000000001</c:v>
                </c:pt>
                <c:pt idx="414">
                  <c:v>2.2410000000000001</c:v>
                </c:pt>
                <c:pt idx="423">
                  <c:v>2.3610000000000002</c:v>
                </c:pt>
                <c:pt idx="432">
                  <c:v>2.4809999999999999</c:v>
                </c:pt>
                <c:pt idx="441">
                  <c:v>2.4809999999999999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15808"/>
        <c:axId val="32218112"/>
      </c:scatterChart>
      <c:valAx>
        <c:axId val="32215808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218112"/>
        <c:crosses val="autoZero"/>
        <c:crossBetween val="midCat"/>
        <c:majorUnit val="45"/>
        <c:minorUnit val="9"/>
      </c:valAx>
      <c:valAx>
        <c:axId val="32218112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215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cap="small" baseline="0"/>
              <a:t>wpd</a:t>
            </a:r>
            <a:r>
              <a:rPr lang="en-US"/>
              <a:t> Weak Pull-down Shorted to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9591163025151656"/>
          <c:y val="2.1857927677223235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 Current to Vdd</c:v>
          </c:tx>
          <c:spPr>
            <a:ln w="28575">
              <a:noFill/>
            </a:ln>
          </c:spPr>
          <c:yVal>
            <c:numRef>
              <c:f>Raw!$I$10:$I$459</c:f>
              <c:numCache>
                <c:formatCode>##0.0E+0</c:formatCode>
                <c:ptCount val="450"/>
                <c:pt idx="0">
                  <c:v>4.0080971659919031E-5</c:v>
                </c:pt>
                <c:pt idx="1">
                  <c:v>4.02834008097166E-5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3.7651821862348172E-5</c:v>
                </c:pt>
                <c:pt idx="10">
                  <c:v>3.7297570850202427E-5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3.9271255060728747E-5</c:v>
                </c:pt>
                <c:pt idx="19">
                  <c:v>3.9068825910931178E-5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4.1801619433198387E-5</c:v>
                </c:pt>
                <c:pt idx="28">
                  <c:v>4.1346153846153841E-5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4.2307692307692307E-5</c:v>
                </c:pt>
                <c:pt idx="37">
                  <c:v>4.2105263157894738E-5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3.547570850202429E-5</c:v>
                </c:pt>
                <c:pt idx="46">
                  <c:v>3.6184210526315786E-5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3.5070850202429151E-5</c:v>
                </c:pt>
                <c:pt idx="55">
                  <c:v>3.4665991902834013E-5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3.4817813765182188E-5</c:v>
                </c:pt>
                <c:pt idx="64">
                  <c:v>3.4463562753036437E-5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3.6740890688259107E-5</c:v>
                </c:pt>
                <c:pt idx="73">
                  <c:v>3.7499999999999997E-5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3.7499999999999997E-5</c:v>
                </c:pt>
                <c:pt idx="82">
                  <c:v>3.7601214574898785E-5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3.6133603238866399E-5</c:v>
                </c:pt>
                <c:pt idx="91">
                  <c:v>3.7044534412955464E-5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3.1325910931174088E-5</c:v>
                </c:pt>
                <c:pt idx="100">
                  <c:v>3.1528340080971658E-5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3.7803643724696361E-5</c:v>
                </c:pt>
                <c:pt idx="109">
                  <c:v>3.7550607287449391E-5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3.800607287449393E-5</c:v>
                </c:pt>
                <c:pt idx="118">
                  <c:v>3.7904858299595142E-5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3.8107287449392718E-5</c:v>
                </c:pt>
                <c:pt idx="127">
                  <c:v>3.7702429149797566E-5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4.0030364372469637E-5</c:v>
                </c:pt>
                <c:pt idx="136">
                  <c:v>3.896761133603239E-5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4.1396761133603235E-5</c:v>
                </c:pt>
                <c:pt idx="145">
                  <c:v>4.048582995951417E-5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4.0334008097165988E-5</c:v>
                </c:pt>
                <c:pt idx="154">
                  <c:v>4.0131578947368418E-5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3.9979757085020243E-5</c:v>
                </c:pt>
                <c:pt idx="163">
                  <c:v>3.8815789473684214E-5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4.0941295546558702E-5</c:v>
                </c:pt>
                <c:pt idx="172">
                  <c:v>4.0688259109311739E-5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3.6437246963562749E-5</c:v>
                </c:pt>
                <c:pt idx="181">
                  <c:v>3.6538461538461537E-5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3.7550607287449391E-5</c:v>
                </c:pt>
                <c:pt idx="190">
                  <c:v>3.7803643724696361E-5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3.7955465587044536E-5</c:v>
                </c:pt>
                <c:pt idx="199">
                  <c:v>3.7348178137651821E-5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3.6386639676113362E-5</c:v>
                </c:pt>
                <c:pt idx="208">
                  <c:v>3.699392712550607E-5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3.6589068825910931E-5</c:v>
                </c:pt>
                <c:pt idx="217">
                  <c:v>3.6690283400809713E-5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3.0668016194331986E-5</c:v>
                </c:pt>
                <c:pt idx="226">
                  <c:v>3.0769230769230768E-5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3.1275303643724694E-5</c:v>
                </c:pt>
                <c:pt idx="235">
                  <c:v>3.1933198380566803E-5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3.2338056680161942E-5</c:v>
                </c:pt>
                <c:pt idx="244">
                  <c:v>3.2591093117408905E-5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3.2591093117408905E-5</c:v>
                </c:pt>
                <c:pt idx="253">
                  <c:v>3.3299595141700401E-5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3.3957489878542517E-5</c:v>
                </c:pt>
                <c:pt idx="262">
                  <c:v>3.3704453441295546E-5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3.8866396761133602E-5</c:v>
                </c:pt>
                <c:pt idx="271">
                  <c:v>3.8157894736842105E-5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4.02834008097166E-5</c:v>
                </c:pt>
                <c:pt idx="280">
                  <c:v>3.9119433198380565E-5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3.6842105263157895E-5</c:v>
                </c:pt>
                <c:pt idx="289">
                  <c:v>3.6487854251012143E-5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3.972672064777328E-5</c:v>
                </c:pt>
                <c:pt idx="298">
                  <c:v>3.8866396761133602E-5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3.8613360323886645E-5</c:v>
                </c:pt>
                <c:pt idx="307">
                  <c:v>3.9068825910931178E-5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3.6082995951417005E-5</c:v>
                </c:pt>
                <c:pt idx="316">
                  <c:v>3.5627530364372472E-5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3.7601214574898785E-5</c:v>
                </c:pt>
                <c:pt idx="325">
                  <c:v>3.6032388663967611E-5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3.6842105263157895E-5</c:v>
                </c:pt>
                <c:pt idx="334">
                  <c:v>3.7601214574898785E-5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3.5678137651821859E-5</c:v>
                </c:pt>
                <c:pt idx="343">
                  <c:v>3.5273279352226721E-5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3.6386639676113362E-5</c:v>
                </c:pt>
                <c:pt idx="352">
                  <c:v>3.5576923076923078E-5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3.5121457489878545E-5</c:v>
                </c:pt>
                <c:pt idx="361">
                  <c:v>3.5374493927125509E-5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3.4261133603238867E-5</c:v>
                </c:pt>
                <c:pt idx="370">
                  <c:v>3.350202429149797E-5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3.7095141700404858E-5</c:v>
                </c:pt>
                <c:pt idx="379">
                  <c:v>3.6943319838056676E-5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3.3603238866396758E-5</c:v>
                </c:pt>
                <c:pt idx="388">
                  <c:v>3.2945344129554656E-5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3.5779352226720647E-5</c:v>
                </c:pt>
                <c:pt idx="397">
                  <c:v>3.6639676113360325E-5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3.5728744939271253E-5</c:v>
                </c:pt>
                <c:pt idx="406">
                  <c:v>3.547570850202429E-5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3.7348178137651821E-5</c:v>
                </c:pt>
                <c:pt idx="415">
                  <c:v>3.623481781376518E-5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3.6690283400809713E-5</c:v>
                </c:pt>
                <c:pt idx="424">
                  <c:v>3.5931174089068823E-5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3.8714574898785426E-5</c:v>
                </c:pt>
                <c:pt idx="433">
                  <c:v>3.8259109311740894E-5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3.7499999999999997E-5</c:v>
                </c:pt>
                <c:pt idx="442">
                  <c:v>3.8107287449392718E-5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02272"/>
        <c:axId val="31135232"/>
      </c:scatterChart>
      <c:valAx>
        <c:axId val="8170227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135232"/>
        <c:crosses val="autoZero"/>
        <c:crossBetween val="midCat"/>
        <c:majorUnit val="45"/>
        <c:minorUnit val="9"/>
      </c:valAx>
      <c:valAx>
        <c:axId val="31135232"/>
        <c:scaling>
          <c:orientation val="minMax"/>
          <c:min val="3.0000000000000008E-5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Saturation current, Amps</a:t>
                </a:r>
              </a:p>
            </c:rich>
          </c:tx>
          <c:layout/>
          <c:overlay val="0"/>
        </c:title>
        <c:numFmt formatCode="##0.0E+0" sourceLinked="1"/>
        <c:majorTickMark val="out"/>
        <c:minorTickMark val="none"/>
        <c:tickLblPos val="nextTo"/>
        <c:crossAx val="817022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Empty next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5237524117432342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Raw!$BK$10:$BK$459</c:f>
              <c:numCache>
                <c:formatCode>0.000</c:formatCode>
                <c:ptCount val="450"/>
                <c:pt idx="0">
                  <c:v>4.6399999999999997</c:v>
                </c:pt>
                <c:pt idx="9">
                  <c:v>4.5609999999999999</c:v>
                </c:pt>
                <c:pt idx="18">
                  <c:v>4.681</c:v>
                </c:pt>
                <c:pt idx="27">
                  <c:v>4.72</c:v>
                </c:pt>
                <c:pt idx="36">
                  <c:v>4.8810000000000002</c:v>
                </c:pt>
                <c:pt idx="45">
                  <c:v>5.0430000000000001</c:v>
                </c:pt>
                <c:pt idx="54">
                  <c:v>4.8010000000000002</c:v>
                </c:pt>
                <c:pt idx="63">
                  <c:v>5.0010000000000003</c:v>
                </c:pt>
                <c:pt idx="90">
                  <c:v>4.7610000000000001</c:v>
                </c:pt>
                <c:pt idx="99">
                  <c:v>4.641</c:v>
                </c:pt>
                <c:pt idx="108">
                  <c:v>5.0410000000000004</c:v>
                </c:pt>
                <c:pt idx="117">
                  <c:v>4.9610000000000003</c:v>
                </c:pt>
                <c:pt idx="126">
                  <c:v>5</c:v>
                </c:pt>
                <c:pt idx="135">
                  <c:v>5.4</c:v>
                </c:pt>
                <c:pt idx="144">
                  <c:v>5.48</c:v>
                </c:pt>
                <c:pt idx="153">
                  <c:v>5.72</c:v>
                </c:pt>
                <c:pt idx="162">
                  <c:v>5.44</c:v>
                </c:pt>
                <c:pt idx="171">
                  <c:v>5.4</c:v>
                </c:pt>
                <c:pt idx="180">
                  <c:v>5.08</c:v>
                </c:pt>
                <c:pt idx="189">
                  <c:v>5.0810000000000004</c:v>
                </c:pt>
                <c:pt idx="198">
                  <c:v>5.08</c:v>
                </c:pt>
                <c:pt idx="207">
                  <c:v>5.04</c:v>
                </c:pt>
                <c:pt idx="216">
                  <c:v>5.04</c:v>
                </c:pt>
                <c:pt idx="225">
                  <c:v>5.16</c:v>
                </c:pt>
                <c:pt idx="234">
                  <c:v>5.2809999999999997</c:v>
                </c:pt>
                <c:pt idx="243">
                  <c:v>5.48</c:v>
                </c:pt>
                <c:pt idx="252">
                  <c:v>5.32</c:v>
                </c:pt>
                <c:pt idx="261">
                  <c:v>5.5220000000000002</c:v>
                </c:pt>
                <c:pt idx="270">
                  <c:v>4.8810000000000002</c:v>
                </c:pt>
                <c:pt idx="279">
                  <c:v>4.9610000000000003</c:v>
                </c:pt>
                <c:pt idx="288">
                  <c:v>4.641</c:v>
                </c:pt>
                <c:pt idx="297">
                  <c:v>5.1609999999999996</c:v>
                </c:pt>
                <c:pt idx="306">
                  <c:v>5.0010000000000003</c:v>
                </c:pt>
                <c:pt idx="315">
                  <c:v>5.4809999999999999</c:v>
                </c:pt>
                <c:pt idx="324">
                  <c:v>5.72</c:v>
                </c:pt>
                <c:pt idx="333">
                  <c:v>5.5209999999999999</c:v>
                </c:pt>
                <c:pt idx="342">
                  <c:v>5.56</c:v>
                </c:pt>
                <c:pt idx="351">
                  <c:v>5.64</c:v>
                </c:pt>
                <c:pt idx="360">
                  <c:v>5.0419999999999998</c:v>
                </c:pt>
                <c:pt idx="369">
                  <c:v>4.96</c:v>
                </c:pt>
                <c:pt idx="378">
                  <c:v>5.1210000000000004</c:v>
                </c:pt>
                <c:pt idx="387">
                  <c:v>4.798</c:v>
                </c:pt>
                <c:pt idx="396">
                  <c:v>5.0410000000000004</c:v>
                </c:pt>
                <c:pt idx="405">
                  <c:v>4.7610000000000001</c:v>
                </c:pt>
                <c:pt idx="414">
                  <c:v>4.72</c:v>
                </c:pt>
                <c:pt idx="423">
                  <c:v>4.96</c:v>
                </c:pt>
                <c:pt idx="432">
                  <c:v>5.2409999999999997</c:v>
                </c:pt>
                <c:pt idx="441">
                  <c:v>5.2009999999999996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279936"/>
        <c:axId val="32323456"/>
      </c:scatterChart>
      <c:valAx>
        <c:axId val="32279936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323456"/>
        <c:crosses val="autoZero"/>
        <c:crossBetween val="midCat"/>
        <c:majorUnit val="45"/>
        <c:minorUnit val="9"/>
      </c:valAx>
      <c:valAx>
        <c:axId val="3232345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279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Non-empty next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6473727207940068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Raw!$BY$10:$BY$459</c:f>
              <c:numCache>
                <c:formatCode>0.000</c:formatCode>
                <c:ptCount val="450"/>
                <c:pt idx="0">
                  <c:v>4.8800000000000026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4.8820000000000014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4.8820000000000014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5.0440000000000005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5.2439999999999998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5.4120000000000026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5.1219999999999999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5.2840000000000025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4.9640000000000022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5.4619999999999997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5.4480000000000004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5.1640000000000015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5.3140000000000001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5.7619999999999969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5.7220000000000013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6.1999999999999993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5.3219999999999992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5.6439999999999984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5.4039999999999999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5.4039999999999999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5.4120000000000026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5.2860000000000014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5.4480000000000004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5.4819999999999993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5.5600000000000023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5.91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5.6820000000000022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5.8420000000000023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5.1999999999999993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5.32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4.7680000000000007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5.4879999999999995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5.2840000000000025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5.3219999999999992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6.041999999999998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5.84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5.9920000000000009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5.9319999999999986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5.4000000000000021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5.161999999999999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5.4540000000000006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4.9720000000000013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5.4000000000000021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5.1660000000000004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4.8840000000000003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5.1660000000000004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5.5640000000000001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5.6020000000000003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4416"/>
        <c:axId val="32366976"/>
      </c:scatterChart>
      <c:valAx>
        <c:axId val="32364416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366976"/>
        <c:crosses val="autoZero"/>
        <c:crossBetween val="midCat"/>
        <c:majorUnit val="45"/>
        <c:minorUnit val="9"/>
      </c:valAx>
      <c:valAx>
        <c:axId val="32366976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364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Earliest instruction fetch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029271175540143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Raw!$BZ$10:$BZ$459</c:f>
              <c:numCache>
                <c:formatCode>0.000</c:formatCode>
                <c:ptCount val="450"/>
                <c:pt idx="0">
                  <c:v>1.0429999999999984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1.0419999999999989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1.1150000000000002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1.0380000000000003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1.0759999999999996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1.0719999999999983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1.0389999999999997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1.1979999999999995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1.1179999999999977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0.88900000000000112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0.95399999999999974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1.1559999999999997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1.0930000000000009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1.1790000000000029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1.319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1.1580000000000013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1.5170000000000003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1.2380000000000022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1.1579999999999986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1.1579999999999986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1.2339999999999973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1.1609999999999987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1.1159999999999988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1.237000000000001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1.3179999999999987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1.1979999999999995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1.2789999999999981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1.2769999999999984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1.0440000000000014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1.0019999999999998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1.1559999999999997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1.0779999999999994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1.1959999999999988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1.519000000000001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1.3190000000000008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1.3579999999999997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1.0670000000000011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1.3520000000000003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1.1599999999999984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1.2390000000000017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1.0599999999999987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1.1919999999999984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1.1599999999999984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0.996999999999999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1.1979999999999995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1.237000000000001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1.2379999999999995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1.1949999999999994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99744"/>
        <c:axId val="32402048"/>
      </c:scatterChart>
      <c:valAx>
        <c:axId val="32399744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2402048"/>
        <c:crosses val="autoZero"/>
        <c:crossBetween val="midCat"/>
        <c:majorUnit val="45"/>
        <c:minorUnit val="9"/>
      </c:valAx>
      <c:valAx>
        <c:axId val="32402048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3997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Latest instruction fetch timing</a:t>
            </a:r>
            <a:r>
              <a:rPr lang="en-US"/>
              <a:t>, 1.8v</a:t>
            </a:r>
            <a:r>
              <a:rPr lang="en-US" baseline="0"/>
              <a:t> / 22°C</a:t>
            </a:r>
            <a:endParaRPr lang="en-US" cap="small" baseline="0"/>
          </a:p>
        </c:rich>
      </c:tx>
      <c:layout>
        <c:manualLayout>
          <c:xMode val="edge"/>
          <c:yMode val="edge"/>
          <c:x val="0.2029271175540143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Time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Raw!$CA$10:$CA$459</c:f>
              <c:numCache>
                <c:formatCode>0.000</c:formatCode>
                <c:ptCount val="450"/>
                <c:pt idx="0">
                  <c:v>4.1580000000000013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4.0380000000000003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4.0100000000000016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4.2099999999999973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4.4000000000000021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4.2000000000000028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4.4000000000000021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4.6000000000000014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4.3999999999999986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4.379999999999999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4.5999999999999979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4.8000000000000007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5.009999999999998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4.6099999999999994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4.4000000000000021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4.4000000000000021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4.41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4.4000000000000021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4.4000000000000021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4.3999999999999986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4.6000000000000014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4.7900000000000027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4.6000000000000014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4.8000000000000007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4.1999999999999993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4.3999999999999986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4.5999999999999979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4.4000000000000021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4.8000000000000007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5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4.8000000000000007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4.9899999999999984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4.7999999999999972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4.4000000000000021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4.1999999999999993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4.6499999999999986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4.4000000000000021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4.1999999999999993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4.1999999999999993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4.6000000000000014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4.6000000000000014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27392"/>
        <c:axId val="31396992"/>
      </c:scatterChart>
      <c:valAx>
        <c:axId val="3242739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396992"/>
        <c:crosses val="autoZero"/>
        <c:crossBetween val="midCat"/>
        <c:majorUnit val="45"/>
        <c:minorUnit val="9"/>
      </c:valAx>
      <c:valAx>
        <c:axId val="31396992"/>
        <c:scaling>
          <c:orientation val="minMax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 time, nS</a:t>
                </a:r>
              </a:p>
            </c:rich>
          </c:tx>
          <c:layout>
            <c:manualLayout>
              <c:xMode val="edge"/>
              <c:yMode val="edge"/>
              <c:x val="1.41280353200883E-2"/>
              <c:y val="0.3790947755618139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24273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Verify Tracking of Direct Timing Measures </a:t>
            </a:r>
          </a:p>
        </c:rich>
      </c:tx>
      <c:layout>
        <c:manualLayout>
          <c:xMode val="edge"/>
          <c:yMode val="edge"/>
          <c:x val="0.19233109106394813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7"/>
          <c:order val="0"/>
          <c:tx>
            <c:v>t9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yVal>
            <c:numRef>
              <c:f>Raw!$CI$10:$CI$459</c:f>
              <c:numCache>
                <c:formatCode>0.00</c:formatCode>
                <c:ptCount val="450"/>
                <c:pt idx="0">
                  <c:v>9.9954566106315301</c:v>
                </c:pt>
                <c:pt idx="9">
                  <c:v>9.9028227672373887</c:v>
                </c:pt>
                <c:pt idx="18">
                  <c:v>9.8170459616242738</c:v>
                </c:pt>
                <c:pt idx="27">
                  <c:v>9.8258928571428577</c:v>
                </c:pt>
                <c:pt idx="36">
                  <c:v>9.8276604911675989</c:v>
                </c:pt>
                <c:pt idx="45">
                  <c:v>9.9125364431486886</c:v>
                </c:pt>
                <c:pt idx="54">
                  <c:v>9.9079351161771161</c:v>
                </c:pt>
                <c:pt idx="63">
                  <c:v>9.9957645065650151</c:v>
                </c:pt>
                <c:pt idx="90">
                  <c:v>9.8202542744410337</c:v>
                </c:pt>
                <c:pt idx="99">
                  <c:v>9.904588823262154</c:v>
                </c:pt>
                <c:pt idx="108">
                  <c:v>10.076206604572397</c:v>
                </c:pt>
                <c:pt idx="117">
                  <c:v>9.9152542372881349</c:v>
                </c:pt>
                <c:pt idx="126">
                  <c:v>9.9152542372881349</c:v>
                </c:pt>
                <c:pt idx="135">
                  <c:v>9.84375</c:v>
                </c:pt>
                <c:pt idx="144">
                  <c:v>9.9192618223760096</c:v>
                </c:pt>
                <c:pt idx="153">
                  <c:v>9.8529952223447257</c:v>
                </c:pt>
                <c:pt idx="162">
                  <c:v>9.85</c:v>
                </c:pt>
                <c:pt idx="171">
                  <c:v>9.8008590394377197</c:v>
                </c:pt>
                <c:pt idx="180">
                  <c:v>9.9042863087806907</c:v>
                </c:pt>
                <c:pt idx="189">
                  <c:v>9.754098360655739</c:v>
                </c:pt>
                <c:pt idx="198">
                  <c:v>9.7541990987300284</c:v>
                </c:pt>
                <c:pt idx="207">
                  <c:v>9.8292378175760113</c:v>
                </c:pt>
                <c:pt idx="216">
                  <c:v>9.9957645065650151</c:v>
                </c:pt>
                <c:pt idx="225">
                  <c:v>9.9139696845555108</c:v>
                </c:pt>
                <c:pt idx="234">
                  <c:v>9.8412698412698418</c:v>
                </c:pt>
                <c:pt idx="243">
                  <c:v>9.8461538461538467</c:v>
                </c:pt>
                <c:pt idx="252">
                  <c:v>9.9166997223324085</c:v>
                </c:pt>
                <c:pt idx="261">
                  <c:v>9.8484848484848477</c:v>
                </c:pt>
                <c:pt idx="270">
                  <c:v>9.9095217578629899</c:v>
                </c:pt>
                <c:pt idx="279">
                  <c:v>9.911054637865309</c:v>
                </c:pt>
                <c:pt idx="288">
                  <c:v>9.904588823262154</c:v>
                </c:pt>
                <c:pt idx="297">
                  <c:v>9.9918099918099905</c:v>
                </c:pt>
                <c:pt idx="306">
                  <c:v>9.9957645065650151</c:v>
                </c:pt>
                <c:pt idx="315">
                  <c:v>9.9192618223760096</c:v>
                </c:pt>
                <c:pt idx="324">
                  <c:v>9.849320102903345</c:v>
                </c:pt>
                <c:pt idx="333">
                  <c:v>9.8447557743279059</c:v>
                </c:pt>
                <c:pt idx="342">
                  <c:v>9.920484664899659</c:v>
                </c:pt>
                <c:pt idx="351">
                  <c:v>9.8470719880641546</c:v>
                </c:pt>
                <c:pt idx="360">
                  <c:v>9.9001663893510816</c:v>
                </c:pt>
                <c:pt idx="369">
                  <c:v>9.8263447691656065</c:v>
                </c:pt>
                <c:pt idx="378">
                  <c:v>9.8566161409258495</c:v>
                </c:pt>
                <c:pt idx="387">
                  <c:v>9.8202542744410337</c:v>
                </c:pt>
                <c:pt idx="396">
                  <c:v>9.9166666666666679</c:v>
                </c:pt>
                <c:pt idx="405">
                  <c:v>9.8202542744410337</c:v>
                </c:pt>
                <c:pt idx="414">
                  <c:v>9.8170459616242738</c:v>
                </c:pt>
                <c:pt idx="423">
                  <c:v>9.8263447691656065</c:v>
                </c:pt>
                <c:pt idx="432">
                  <c:v>9.99596936719065</c:v>
                </c:pt>
                <c:pt idx="441">
                  <c:v>9.9153567110036285</c:v>
                </c:pt>
              </c:numCache>
            </c:numRef>
          </c:yVal>
          <c:smooth val="0"/>
        </c:ser>
        <c:ser>
          <c:idx val="6"/>
          <c:order val="1"/>
          <c:tx>
            <c:v>t8</c:v>
          </c:tx>
          <c:spPr>
            <a:ln w="28575">
              <a:noFill/>
            </a:ln>
          </c:spPr>
          <c:marker>
            <c:symbol val="circle"/>
            <c:size val="5"/>
          </c:marker>
          <c:yVal>
            <c:numRef>
              <c:f>Raw!$CH$10:$CH$459</c:f>
              <c:numCache>
                <c:formatCode>0.00</c:formatCode>
                <c:ptCount val="450"/>
                <c:pt idx="0">
                  <c:v>8.1063153112221702</c:v>
                </c:pt>
                <c:pt idx="9">
                  <c:v>8.0342434058306331</c:v>
                </c:pt>
                <c:pt idx="18">
                  <c:v>8.0321285140562253</c:v>
                </c:pt>
                <c:pt idx="27">
                  <c:v>8.0357142857142847</c:v>
                </c:pt>
                <c:pt idx="36">
                  <c:v>8.0137871607065918</c:v>
                </c:pt>
                <c:pt idx="45">
                  <c:v>8.0799666805497719</c:v>
                </c:pt>
                <c:pt idx="54">
                  <c:v>8.06663743971942</c:v>
                </c:pt>
                <c:pt idx="63">
                  <c:v>8.1321473951715362</c:v>
                </c:pt>
                <c:pt idx="90">
                  <c:v>8.06663743971942</c:v>
                </c:pt>
                <c:pt idx="99">
                  <c:v>8.0872330758746021</c:v>
                </c:pt>
                <c:pt idx="108">
                  <c:v>8.1287044877222687</c:v>
                </c:pt>
                <c:pt idx="117">
                  <c:v>8.0508474576271194</c:v>
                </c:pt>
                <c:pt idx="126">
                  <c:v>8.0593220338983045</c:v>
                </c:pt>
                <c:pt idx="135">
                  <c:v>8.046875</c:v>
                </c:pt>
                <c:pt idx="144">
                  <c:v>8.0738177623990772</c:v>
                </c:pt>
                <c:pt idx="153">
                  <c:v>8.0117603822124224</c:v>
                </c:pt>
                <c:pt idx="162">
                  <c:v>8.0769230769230766</c:v>
                </c:pt>
                <c:pt idx="171">
                  <c:v>8.0437329168293648</c:v>
                </c:pt>
                <c:pt idx="180">
                  <c:v>8.0732417811069492</c:v>
                </c:pt>
                <c:pt idx="189">
                  <c:v>7.9508196721311473</c:v>
                </c:pt>
                <c:pt idx="198">
                  <c:v>7.9475624743957392</c:v>
                </c:pt>
                <c:pt idx="207">
                  <c:v>7.9966680549770937</c:v>
                </c:pt>
                <c:pt idx="216">
                  <c:v>8.1321473951715362</c:v>
                </c:pt>
                <c:pt idx="225">
                  <c:v>8.1114297419090544</c:v>
                </c:pt>
                <c:pt idx="234">
                  <c:v>8.0158730158730158</c:v>
                </c:pt>
                <c:pt idx="243">
                  <c:v>8.0038461538461529</c:v>
                </c:pt>
                <c:pt idx="252">
                  <c:v>8.0920269734232448</c:v>
                </c:pt>
                <c:pt idx="261">
                  <c:v>8.0303030303030294</c:v>
                </c:pt>
                <c:pt idx="270">
                  <c:v>8.0999569151227924</c:v>
                </c:pt>
                <c:pt idx="279">
                  <c:v>8.0474375264718336</c:v>
                </c:pt>
                <c:pt idx="288">
                  <c:v>8.0872330758746021</c:v>
                </c:pt>
                <c:pt idx="297">
                  <c:v>8.108108108108107</c:v>
                </c:pt>
                <c:pt idx="306">
                  <c:v>8.1321473951715362</c:v>
                </c:pt>
                <c:pt idx="315">
                  <c:v>8.0738177623990772</c:v>
                </c:pt>
                <c:pt idx="324">
                  <c:v>8.0117603822124224</c:v>
                </c:pt>
                <c:pt idx="333">
                  <c:v>8.0272624006058315</c:v>
                </c:pt>
                <c:pt idx="342">
                  <c:v>8.0310488451344195</c:v>
                </c:pt>
                <c:pt idx="351">
                  <c:v>8.0566952629615827</c:v>
                </c:pt>
                <c:pt idx="360">
                  <c:v>8.0698835274542429</c:v>
                </c:pt>
                <c:pt idx="369">
                  <c:v>8.0474375264718336</c:v>
                </c:pt>
                <c:pt idx="378">
                  <c:v>7.951659156083573</c:v>
                </c:pt>
                <c:pt idx="387">
                  <c:v>8.06663743971942</c:v>
                </c:pt>
                <c:pt idx="396">
                  <c:v>8.0833333333333339</c:v>
                </c:pt>
                <c:pt idx="405">
                  <c:v>7.9789565979833394</c:v>
                </c:pt>
                <c:pt idx="414">
                  <c:v>8.0321285140562253</c:v>
                </c:pt>
                <c:pt idx="423">
                  <c:v>8.0474375264718336</c:v>
                </c:pt>
                <c:pt idx="432">
                  <c:v>8.1418782748891569</c:v>
                </c:pt>
                <c:pt idx="441">
                  <c:v>8.0612656187021372</c:v>
                </c:pt>
              </c:numCache>
            </c:numRef>
          </c:yVal>
          <c:smooth val="0"/>
        </c:ser>
        <c:ser>
          <c:idx val="5"/>
          <c:order val="2"/>
          <c:tx>
            <c:v>t7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2060"/>
              </a:solidFill>
            </c:spPr>
          </c:marker>
          <c:yVal>
            <c:numRef>
              <c:f>Raw!$CG$10:$CG$459</c:f>
              <c:numCache>
                <c:formatCode>0.00</c:formatCode>
                <c:ptCount val="450"/>
                <c:pt idx="0">
                  <c:v>5.161744661517492</c:v>
                </c:pt>
                <c:pt idx="9">
                  <c:v>5.1466913465987965</c:v>
                </c:pt>
                <c:pt idx="18">
                  <c:v>5.1053101294065151</c:v>
                </c:pt>
                <c:pt idx="27">
                  <c:v>5.1437499999999998</c:v>
                </c:pt>
                <c:pt idx="36">
                  <c:v>5.1365790607496766</c:v>
                </c:pt>
                <c:pt idx="45">
                  <c:v>5.1670137442732198</c:v>
                </c:pt>
                <c:pt idx="54">
                  <c:v>5.1560718982902225</c:v>
                </c:pt>
                <c:pt idx="63">
                  <c:v>5.1850910631088523</c:v>
                </c:pt>
                <c:pt idx="90">
                  <c:v>5.1214379658044713</c:v>
                </c:pt>
                <c:pt idx="99">
                  <c:v>5.284416174466152</c:v>
                </c:pt>
                <c:pt idx="108">
                  <c:v>5.2176121930567314</c:v>
                </c:pt>
                <c:pt idx="117">
                  <c:v>5.1194915254237294</c:v>
                </c:pt>
                <c:pt idx="126">
                  <c:v>5.1555084745762718</c:v>
                </c:pt>
                <c:pt idx="135">
                  <c:v>5.1488281249999996</c:v>
                </c:pt>
                <c:pt idx="144">
                  <c:v>5.1368704344482898</c:v>
                </c:pt>
                <c:pt idx="153">
                  <c:v>5.1451672179345831</c:v>
                </c:pt>
                <c:pt idx="162">
                  <c:v>5.061923076923077</c:v>
                </c:pt>
                <c:pt idx="171">
                  <c:v>5.1237797735259667</c:v>
                </c:pt>
                <c:pt idx="180">
                  <c:v>5.1610486891385765</c:v>
                </c:pt>
                <c:pt idx="189">
                  <c:v>5.0827868852459011</c:v>
                </c:pt>
                <c:pt idx="198">
                  <c:v>5.0823433019254409</c:v>
                </c:pt>
                <c:pt idx="207">
                  <c:v>5.0991253644314876</c:v>
                </c:pt>
                <c:pt idx="216">
                  <c:v>5.2198221092757304</c:v>
                </c:pt>
                <c:pt idx="225">
                  <c:v>5.178615321589513</c:v>
                </c:pt>
                <c:pt idx="234">
                  <c:v>5.1111111111111116</c:v>
                </c:pt>
                <c:pt idx="243">
                  <c:v>5.138461538461538</c:v>
                </c:pt>
                <c:pt idx="252">
                  <c:v>5.1729472431574779</c:v>
                </c:pt>
                <c:pt idx="261">
                  <c:v>5.1215909090909095</c:v>
                </c:pt>
                <c:pt idx="270">
                  <c:v>5.1701852649719946</c:v>
                </c:pt>
                <c:pt idx="279">
                  <c:v>5.1503600169419732</c:v>
                </c:pt>
                <c:pt idx="288">
                  <c:v>5.126760563380282</c:v>
                </c:pt>
                <c:pt idx="297">
                  <c:v>5.1777231777231778</c:v>
                </c:pt>
                <c:pt idx="306">
                  <c:v>5.1850910631088523</c:v>
                </c:pt>
                <c:pt idx="315">
                  <c:v>5.05997693194925</c:v>
                </c:pt>
                <c:pt idx="324">
                  <c:v>5.1161337743476656</c:v>
                </c:pt>
                <c:pt idx="333">
                  <c:v>5.1192730026505107</c:v>
                </c:pt>
                <c:pt idx="342">
                  <c:v>5.1499432033320716</c:v>
                </c:pt>
                <c:pt idx="351">
                  <c:v>5.1346512495337562</c:v>
                </c:pt>
                <c:pt idx="360">
                  <c:v>5.158069883527455</c:v>
                </c:pt>
                <c:pt idx="369">
                  <c:v>5.11689961880559</c:v>
                </c:pt>
                <c:pt idx="378">
                  <c:v>5.0929946743138066</c:v>
                </c:pt>
                <c:pt idx="387">
                  <c:v>5.1231915826391932</c:v>
                </c:pt>
                <c:pt idx="396">
                  <c:v>5.166666666666667</c:v>
                </c:pt>
                <c:pt idx="405">
                  <c:v>5.121876370013152</c:v>
                </c:pt>
                <c:pt idx="414">
                  <c:v>5.1057563587684065</c:v>
                </c:pt>
                <c:pt idx="423">
                  <c:v>5.1177467174925875</c:v>
                </c:pt>
                <c:pt idx="432">
                  <c:v>5.1922611850060463</c:v>
                </c:pt>
                <c:pt idx="441">
                  <c:v>5.1596130592503027</c:v>
                </c:pt>
              </c:numCache>
            </c:numRef>
          </c:yVal>
          <c:smooth val="0"/>
        </c:ser>
        <c:ser>
          <c:idx val="3"/>
          <c:order val="3"/>
          <c:tx>
            <c:v>t5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yVal>
            <c:numRef>
              <c:f>Raw!$CE$10:$CE$459</c:f>
              <c:numCache>
                <c:formatCode>0.00</c:formatCode>
                <c:ptCount val="450"/>
                <c:pt idx="0">
                  <c:v>4.1440254429804639</c:v>
                </c:pt>
                <c:pt idx="9">
                  <c:v>4.1101341971309573</c:v>
                </c:pt>
                <c:pt idx="18">
                  <c:v>4.0709504685408291</c:v>
                </c:pt>
                <c:pt idx="27">
                  <c:v>4.1089285714285717</c:v>
                </c:pt>
                <c:pt idx="36">
                  <c:v>4.1038345540715211</c:v>
                </c:pt>
                <c:pt idx="45">
                  <c:v>4.1032902957101216</c:v>
                </c:pt>
                <c:pt idx="54">
                  <c:v>4.104340201665936</c:v>
                </c:pt>
                <c:pt idx="63">
                  <c:v>4.1346886912325287</c:v>
                </c:pt>
                <c:pt idx="90">
                  <c:v>4.0710214818062251</c:v>
                </c:pt>
                <c:pt idx="99">
                  <c:v>4.1072239890958651</c:v>
                </c:pt>
                <c:pt idx="108">
                  <c:v>4.1663844199830651</c:v>
                </c:pt>
                <c:pt idx="117">
                  <c:v>4.1021186440677964</c:v>
                </c:pt>
                <c:pt idx="126">
                  <c:v>4.0508474576271194</c:v>
                </c:pt>
                <c:pt idx="135">
                  <c:v>4.0941406249999996</c:v>
                </c:pt>
                <c:pt idx="144">
                  <c:v>4.0915032679738559</c:v>
                </c:pt>
                <c:pt idx="153">
                  <c:v>4.0878353546490258</c:v>
                </c:pt>
                <c:pt idx="162">
                  <c:v>4.0926923076923076</c:v>
                </c:pt>
                <c:pt idx="171">
                  <c:v>4.0921515033190161</c:v>
                </c:pt>
                <c:pt idx="180">
                  <c:v>4.1281731169371616</c:v>
                </c:pt>
                <c:pt idx="189">
                  <c:v>4.0655737704918034</c:v>
                </c:pt>
                <c:pt idx="198">
                  <c:v>4.0639082343301931</c:v>
                </c:pt>
                <c:pt idx="207">
                  <c:v>4.0982923781757608</c:v>
                </c:pt>
                <c:pt idx="216">
                  <c:v>4.1338415925455312</c:v>
                </c:pt>
                <c:pt idx="225">
                  <c:v>4.1298648095043013</c:v>
                </c:pt>
                <c:pt idx="234">
                  <c:v>4.0952380952380949</c:v>
                </c:pt>
                <c:pt idx="243">
                  <c:v>4.0926923076923076</c:v>
                </c:pt>
                <c:pt idx="252">
                  <c:v>4.1269337564458546</c:v>
                </c:pt>
                <c:pt idx="261">
                  <c:v>4.0912878787878784</c:v>
                </c:pt>
                <c:pt idx="270">
                  <c:v>4.136148211977595</c:v>
                </c:pt>
                <c:pt idx="279">
                  <c:v>4.0999576450656496</c:v>
                </c:pt>
                <c:pt idx="288">
                  <c:v>4.1072239890958651</c:v>
                </c:pt>
                <c:pt idx="297">
                  <c:v>4.1281736281736281</c:v>
                </c:pt>
                <c:pt idx="306">
                  <c:v>4.1338415925455312</c:v>
                </c:pt>
                <c:pt idx="315">
                  <c:v>4.1218762014609762</c:v>
                </c:pt>
                <c:pt idx="324">
                  <c:v>4.0871003307607499</c:v>
                </c:pt>
                <c:pt idx="333">
                  <c:v>4.0893600908746688</c:v>
                </c:pt>
                <c:pt idx="342">
                  <c:v>4.1200302915562288</c:v>
                </c:pt>
                <c:pt idx="351">
                  <c:v>4.0902648265572541</c:v>
                </c:pt>
                <c:pt idx="360">
                  <c:v>4.0935940099833612</c:v>
                </c:pt>
                <c:pt idx="369">
                  <c:v>4.0999576450656496</c:v>
                </c:pt>
                <c:pt idx="378">
                  <c:v>4.0975010241704224</c:v>
                </c:pt>
                <c:pt idx="387">
                  <c:v>4.1039017974572554</c:v>
                </c:pt>
                <c:pt idx="396">
                  <c:v>4.1012500000000003</c:v>
                </c:pt>
                <c:pt idx="405">
                  <c:v>4.0710214818062251</c:v>
                </c:pt>
                <c:pt idx="414">
                  <c:v>4.0705042391789377</c:v>
                </c:pt>
                <c:pt idx="423">
                  <c:v>4.1016518424396438</c:v>
                </c:pt>
                <c:pt idx="432">
                  <c:v>4.160419185812172</c:v>
                </c:pt>
                <c:pt idx="441">
                  <c:v>4.1273679967754937</c:v>
                </c:pt>
              </c:numCache>
            </c:numRef>
          </c:yVal>
          <c:smooth val="0"/>
        </c:ser>
        <c:ser>
          <c:idx val="4"/>
          <c:order val="4"/>
          <c:tx>
            <c:v>t6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</c:spPr>
          </c:marker>
          <c:yVal>
            <c:numRef>
              <c:f>Raw!$CF$10:$CF$459</c:f>
              <c:numCache>
                <c:formatCode>0.00</c:formatCode>
                <c:ptCount val="450"/>
                <c:pt idx="0">
                  <c:v>3.5265788278055425</c:v>
                </c:pt>
                <c:pt idx="9">
                  <c:v>3.5187413234613603</c:v>
                </c:pt>
                <c:pt idx="18">
                  <c:v>3.4988844265952701</c:v>
                </c:pt>
                <c:pt idx="27">
                  <c:v>3.5008928571428566</c:v>
                </c:pt>
                <c:pt idx="36">
                  <c:v>3.5178802240413609</c:v>
                </c:pt>
                <c:pt idx="45">
                  <c:v>3.5331112036651402</c:v>
                </c:pt>
                <c:pt idx="54">
                  <c:v>3.5081104778605874</c:v>
                </c:pt>
                <c:pt idx="63">
                  <c:v>3.5243540872511643</c:v>
                </c:pt>
                <c:pt idx="90">
                  <c:v>3.509425690486629</c:v>
                </c:pt>
                <c:pt idx="99">
                  <c:v>3.489323034984098</c:v>
                </c:pt>
                <c:pt idx="108">
                  <c:v>3.5567315834038946</c:v>
                </c:pt>
                <c:pt idx="117">
                  <c:v>3.5254237288135597</c:v>
                </c:pt>
                <c:pt idx="126">
                  <c:v>3.5258474576271186</c:v>
                </c:pt>
                <c:pt idx="135">
                  <c:v>3.5312499999999996</c:v>
                </c:pt>
                <c:pt idx="144">
                  <c:v>3.5371011149557861</c:v>
                </c:pt>
                <c:pt idx="153">
                  <c:v>3.5284821756707094</c:v>
                </c:pt>
                <c:pt idx="162">
                  <c:v>3.5080769230769233</c:v>
                </c:pt>
                <c:pt idx="171">
                  <c:v>3.5306520890277238</c:v>
                </c:pt>
                <c:pt idx="180">
                  <c:v>3.5289221806075739</c:v>
                </c:pt>
                <c:pt idx="189">
                  <c:v>3.4754098360655741</c:v>
                </c:pt>
                <c:pt idx="198">
                  <c:v>3.4743957394510447</c:v>
                </c:pt>
                <c:pt idx="207">
                  <c:v>3.5002082465639321</c:v>
                </c:pt>
                <c:pt idx="216">
                  <c:v>3.5243540872511643</c:v>
                </c:pt>
                <c:pt idx="225">
                  <c:v>3.5399426464563706</c:v>
                </c:pt>
                <c:pt idx="234">
                  <c:v>3.4924603174603175</c:v>
                </c:pt>
                <c:pt idx="243">
                  <c:v>3.5076923076923072</c:v>
                </c:pt>
                <c:pt idx="252">
                  <c:v>3.5224117413724718</c:v>
                </c:pt>
                <c:pt idx="261">
                  <c:v>3.4196969696969699</c:v>
                </c:pt>
                <c:pt idx="270">
                  <c:v>3.5501938819474361</c:v>
                </c:pt>
                <c:pt idx="279">
                  <c:v>3.5243540872511643</c:v>
                </c:pt>
                <c:pt idx="288">
                  <c:v>3.526124488868696</c:v>
                </c:pt>
                <c:pt idx="297">
                  <c:v>3.5384930384930384</c:v>
                </c:pt>
                <c:pt idx="306">
                  <c:v>3.5243540872511643</c:v>
                </c:pt>
                <c:pt idx="315">
                  <c:v>3.507112648981161</c:v>
                </c:pt>
                <c:pt idx="324">
                  <c:v>3.498713708195516</c:v>
                </c:pt>
                <c:pt idx="333">
                  <c:v>3.4850435441120791</c:v>
                </c:pt>
                <c:pt idx="342">
                  <c:v>3.5145778114350623</c:v>
                </c:pt>
                <c:pt idx="351">
                  <c:v>3.4916076091010817</c:v>
                </c:pt>
                <c:pt idx="360">
                  <c:v>3.527454242928453</c:v>
                </c:pt>
                <c:pt idx="369">
                  <c:v>3.4917407878017785</c:v>
                </c:pt>
                <c:pt idx="378">
                  <c:v>3.5071691929537079</c:v>
                </c:pt>
                <c:pt idx="387">
                  <c:v>3.5076720736519067</c:v>
                </c:pt>
                <c:pt idx="396">
                  <c:v>3.5337499999999999</c:v>
                </c:pt>
                <c:pt idx="405">
                  <c:v>3.5072336694432265</c:v>
                </c:pt>
                <c:pt idx="414">
                  <c:v>3.5002231146809462</c:v>
                </c:pt>
                <c:pt idx="423">
                  <c:v>3.4959762812367634</c:v>
                </c:pt>
                <c:pt idx="432">
                  <c:v>3.5473599355098755</c:v>
                </c:pt>
                <c:pt idx="441">
                  <c:v>3.5171301894397424</c:v>
                </c:pt>
              </c:numCache>
            </c:numRef>
          </c:yVal>
          <c:smooth val="0"/>
        </c:ser>
        <c:ser>
          <c:idx val="2"/>
          <c:order val="5"/>
          <c:tx>
            <c:v>t4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>
                  <a:lumMod val="50000"/>
                </a:schemeClr>
              </a:solidFill>
            </c:spPr>
          </c:marker>
          <c:yVal>
            <c:numRef>
              <c:f>Raw!$CD$10:$CD$459</c:f>
              <c:numCache>
                <c:formatCode>0.00</c:formatCode>
                <c:ptCount val="450"/>
                <c:pt idx="0">
                  <c:v>2.6533393911858245</c:v>
                </c:pt>
                <c:pt idx="9">
                  <c:v>2.6099028227672374</c:v>
                </c:pt>
                <c:pt idx="18">
                  <c:v>2.6247211066488174</c:v>
                </c:pt>
                <c:pt idx="27">
                  <c:v>2.6249999999999996</c:v>
                </c:pt>
                <c:pt idx="36">
                  <c:v>2.6199913830245585</c:v>
                </c:pt>
                <c:pt idx="45">
                  <c:v>2.6493127863390256</c:v>
                </c:pt>
                <c:pt idx="54">
                  <c:v>2.647961420429636</c:v>
                </c:pt>
                <c:pt idx="63">
                  <c:v>2.643371452774248</c:v>
                </c:pt>
                <c:pt idx="90">
                  <c:v>2.6308636562911003</c:v>
                </c:pt>
                <c:pt idx="99">
                  <c:v>2.598818718764198</c:v>
                </c:pt>
                <c:pt idx="108">
                  <c:v>2.6930567315834035</c:v>
                </c:pt>
                <c:pt idx="117">
                  <c:v>2.6275423728813561</c:v>
                </c:pt>
                <c:pt idx="126">
                  <c:v>2.6444915254237289</c:v>
                </c:pt>
                <c:pt idx="135">
                  <c:v>2.625</c:v>
                </c:pt>
                <c:pt idx="144">
                  <c:v>2.6297577854671279</c:v>
                </c:pt>
                <c:pt idx="153">
                  <c:v>2.6317530319735387</c:v>
                </c:pt>
                <c:pt idx="162">
                  <c:v>2.631153846153846</c:v>
                </c:pt>
                <c:pt idx="171">
                  <c:v>2.623975009761812</c:v>
                </c:pt>
                <c:pt idx="180">
                  <c:v>2.6300457761131919</c:v>
                </c:pt>
                <c:pt idx="189">
                  <c:v>2.5901639344262297</c:v>
                </c:pt>
                <c:pt idx="198">
                  <c:v>2.6054895534616964</c:v>
                </c:pt>
                <c:pt idx="207">
                  <c:v>2.6155768429820911</c:v>
                </c:pt>
                <c:pt idx="216">
                  <c:v>2.6260059296908089</c:v>
                </c:pt>
                <c:pt idx="225">
                  <c:v>2.6386726751331424</c:v>
                </c:pt>
                <c:pt idx="234">
                  <c:v>2.6035714285714286</c:v>
                </c:pt>
                <c:pt idx="243">
                  <c:v>2.6153846153846154</c:v>
                </c:pt>
                <c:pt idx="252">
                  <c:v>2.6184053946846491</c:v>
                </c:pt>
                <c:pt idx="261">
                  <c:v>2.6215909090909091</c:v>
                </c:pt>
                <c:pt idx="270">
                  <c:v>2.654459284791038</c:v>
                </c:pt>
                <c:pt idx="279">
                  <c:v>2.6429479034307497</c:v>
                </c:pt>
                <c:pt idx="288">
                  <c:v>2.635620172648796</c:v>
                </c:pt>
                <c:pt idx="297">
                  <c:v>2.6535626535626538</c:v>
                </c:pt>
                <c:pt idx="306">
                  <c:v>2.643371452774248</c:v>
                </c:pt>
                <c:pt idx="315">
                  <c:v>2.6297577854671279</c:v>
                </c:pt>
                <c:pt idx="324">
                  <c:v>2.6023520764424846</c:v>
                </c:pt>
                <c:pt idx="333">
                  <c:v>2.6054524801211665</c:v>
                </c:pt>
                <c:pt idx="342">
                  <c:v>2.6471033699356301</c:v>
                </c:pt>
                <c:pt idx="351">
                  <c:v>2.6113390525923164</c:v>
                </c:pt>
                <c:pt idx="360">
                  <c:v>2.6293677204658903</c:v>
                </c:pt>
                <c:pt idx="369">
                  <c:v>2.6094875052943665</c:v>
                </c:pt>
                <c:pt idx="378">
                  <c:v>2.6218762802130278</c:v>
                </c:pt>
                <c:pt idx="387">
                  <c:v>2.6133274879438844</c:v>
                </c:pt>
                <c:pt idx="396">
                  <c:v>2.63375</c:v>
                </c:pt>
                <c:pt idx="405">
                  <c:v>2.6133274879438844</c:v>
                </c:pt>
                <c:pt idx="414">
                  <c:v>2.606425702811245</c:v>
                </c:pt>
                <c:pt idx="423">
                  <c:v>2.6094875052943665</c:v>
                </c:pt>
                <c:pt idx="432">
                  <c:v>2.6606207174526402</c:v>
                </c:pt>
                <c:pt idx="441">
                  <c:v>2.6287787182587667</c:v>
                </c:pt>
              </c:numCache>
            </c:numRef>
          </c:yVal>
          <c:smooth val="0"/>
        </c:ser>
        <c:ser>
          <c:idx val="0"/>
          <c:order val="6"/>
          <c:tx>
            <c:v>t2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Raw!$CB$10:$CB$459</c:f>
              <c:numCache>
                <c:formatCode>0.00</c:formatCode>
                <c:ptCount val="450"/>
                <c:pt idx="0">
                  <c:v>2.108132666969559</c:v>
                </c:pt>
                <c:pt idx="9">
                  <c:v>2.1105969458583989</c:v>
                </c:pt>
                <c:pt idx="18">
                  <c:v>2.0887996430165106</c:v>
                </c:pt>
                <c:pt idx="27">
                  <c:v>2.1071428571428568</c:v>
                </c:pt>
                <c:pt idx="36">
                  <c:v>2.1029728565273587</c:v>
                </c:pt>
                <c:pt idx="45">
                  <c:v>2.1003748438150773</c:v>
                </c:pt>
                <c:pt idx="54">
                  <c:v>2.1047786058746163</c:v>
                </c:pt>
                <c:pt idx="63">
                  <c:v>2.1181702668360862</c:v>
                </c:pt>
                <c:pt idx="90">
                  <c:v>2.0872424375274004</c:v>
                </c:pt>
                <c:pt idx="99">
                  <c:v>2.108587005906406</c:v>
                </c:pt>
                <c:pt idx="108">
                  <c:v>2.1342082980524979</c:v>
                </c:pt>
                <c:pt idx="117">
                  <c:v>2.1021186440677968</c:v>
                </c:pt>
                <c:pt idx="126">
                  <c:v>2.1186440677966103</c:v>
                </c:pt>
                <c:pt idx="135">
                  <c:v>2.109375</c:v>
                </c:pt>
                <c:pt idx="144">
                  <c:v>2.1068819684736639</c:v>
                </c:pt>
                <c:pt idx="153">
                  <c:v>2.1021683204704154</c:v>
                </c:pt>
                <c:pt idx="162">
                  <c:v>2.0923076923076924</c:v>
                </c:pt>
                <c:pt idx="171">
                  <c:v>2.1085513471300277</c:v>
                </c:pt>
                <c:pt idx="180">
                  <c:v>2.1140241364960466</c:v>
                </c:pt>
                <c:pt idx="189">
                  <c:v>2.082377049180328</c:v>
                </c:pt>
                <c:pt idx="198">
                  <c:v>2.0811142974190906</c:v>
                </c:pt>
                <c:pt idx="207">
                  <c:v>2.0991253644314871</c:v>
                </c:pt>
                <c:pt idx="216">
                  <c:v>2.1346886912325282</c:v>
                </c:pt>
                <c:pt idx="225">
                  <c:v>2.1138877509217537</c:v>
                </c:pt>
                <c:pt idx="234">
                  <c:v>2.0956349206349203</c:v>
                </c:pt>
                <c:pt idx="243">
                  <c:v>2.1076923076923078</c:v>
                </c:pt>
                <c:pt idx="252">
                  <c:v>2.1102737009123365</c:v>
                </c:pt>
                <c:pt idx="261">
                  <c:v>2.0916666666666668</c:v>
                </c:pt>
                <c:pt idx="270">
                  <c:v>2.1029728565273587</c:v>
                </c:pt>
                <c:pt idx="279">
                  <c:v>2.1012282930961454</c:v>
                </c:pt>
                <c:pt idx="288">
                  <c:v>2.108587005906406</c:v>
                </c:pt>
                <c:pt idx="297">
                  <c:v>2.1134316134316129</c:v>
                </c:pt>
                <c:pt idx="306">
                  <c:v>2.1181702668360862</c:v>
                </c:pt>
                <c:pt idx="315">
                  <c:v>2.1072664359861593</c:v>
                </c:pt>
                <c:pt idx="324">
                  <c:v>2.1021683204704154</c:v>
                </c:pt>
                <c:pt idx="333">
                  <c:v>2.0904960242332451</c:v>
                </c:pt>
                <c:pt idx="342">
                  <c:v>2.1052631578947367</c:v>
                </c:pt>
                <c:pt idx="351">
                  <c:v>2.1036926519955239</c:v>
                </c:pt>
                <c:pt idx="360">
                  <c:v>2.0973377703826954</c:v>
                </c:pt>
                <c:pt idx="369">
                  <c:v>2.1008047437526471</c:v>
                </c:pt>
                <c:pt idx="378">
                  <c:v>2.0979106923392057</c:v>
                </c:pt>
                <c:pt idx="387">
                  <c:v>2.1034633932485751</c:v>
                </c:pt>
                <c:pt idx="396">
                  <c:v>2.1004166666666668</c:v>
                </c:pt>
                <c:pt idx="405">
                  <c:v>2.0872424375274004</c:v>
                </c:pt>
                <c:pt idx="414">
                  <c:v>2.1062025881302988</c:v>
                </c:pt>
                <c:pt idx="423">
                  <c:v>2.1008047437526471</c:v>
                </c:pt>
                <c:pt idx="432">
                  <c:v>2.1124546553808949</c:v>
                </c:pt>
                <c:pt idx="441">
                  <c:v>2.0963321241434905</c:v>
                </c:pt>
              </c:numCache>
            </c:numRef>
          </c:yVal>
          <c:smooth val="0"/>
        </c:ser>
        <c:ser>
          <c:idx val="1"/>
          <c:order val="7"/>
          <c:tx>
            <c:v>t3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50"/>
              </a:solidFill>
            </c:spPr>
          </c:marker>
          <c:yVal>
            <c:numRef>
              <c:f>Raw!$CC$10:$CC$459</c:f>
              <c:numCache>
                <c:formatCode>0.00</c:formatCode>
                <c:ptCount val="450"/>
                <c:pt idx="0">
                  <c:v>1.4179918218991368</c:v>
                </c:pt>
                <c:pt idx="9">
                  <c:v>1.4072188801480796</c:v>
                </c:pt>
                <c:pt idx="18">
                  <c:v>1.4100847835787595</c:v>
                </c:pt>
                <c:pt idx="27">
                  <c:v>1.4107142857142856</c:v>
                </c:pt>
                <c:pt idx="36">
                  <c:v>1.4131839724256785</c:v>
                </c:pt>
                <c:pt idx="45">
                  <c:v>1.4160766347355269</c:v>
                </c:pt>
                <c:pt idx="54">
                  <c:v>1.4204296361245068</c:v>
                </c:pt>
                <c:pt idx="63">
                  <c:v>1.4235493434985176</c:v>
                </c:pt>
                <c:pt idx="90">
                  <c:v>1.4033318719859711</c:v>
                </c:pt>
                <c:pt idx="99">
                  <c:v>1.3993639254884143</c:v>
                </c:pt>
                <c:pt idx="108">
                  <c:v>1.4394580863674851</c:v>
                </c:pt>
                <c:pt idx="117">
                  <c:v>1.4067796610169492</c:v>
                </c:pt>
                <c:pt idx="126">
                  <c:v>1.4241525423728816</c:v>
                </c:pt>
                <c:pt idx="135">
                  <c:v>1.40625</c:v>
                </c:pt>
                <c:pt idx="144">
                  <c:v>1.4148404459823145</c:v>
                </c:pt>
                <c:pt idx="153">
                  <c:v>1.4112458654906284</c:v>
                </c:pt>
                <c:pt idx="162">
                  <c:v>1.4153846153846155</c:v>
                </c:pt>
                <c:pt idx="171">
                  <c:v>1.405700898086685</c:v>
                </c:pt>
                <c:pt idx="180">
                  <c:v>1.4148980441115273</c:v>
                </c:pt>
                <c:pt idx="189">
                  <c:v>1.3934426229508197</c:v>
                </c:pt>
                <c:pt idx="198">
                  <c:v>1.4256452273658338</c:v>
                </c:pt>
                <c:pt idx="207">
                  <c:v>1.4085797584339861</c:v>
                </c:pt>
                <c:pt idx="216">
                  <c:v>1.4061838204150781</c:v>
                </c:pt>
                <c:pt idx="225">
                  <c:v>1.4256452273658338</c:v>
                </c:pt>
                <c:pt idx="234">
                  <c:v>1.4126984126984128</c:v>
                </c:pt>
                <c:pt idx="243">
                  <c:v>1.4130769230769229</c:v>
                </c:pt>
                <c:pt idx="252">
                  <c:v>1.4125347084490283</c:v>
                </c:pt>
                <c:pt idx="261">
                  <c:v>1.4090909090909092</c:v>
                </c:pt>
                <c:pt idx="270">
                  <c:v>1.4144765187419215</c:v>
                </c:pt>
                <c:pt idx="279">
                  <c:v>1.4066073697585768</c:v>
                </c:pt>
                <c:pt idx="288">
                  <c:v>1.4179918218991368</c:v>
                </c:pt>
                <c:pt idx="297">
                  <c:v>1.4090909090909089</c:v>
                </c:pt>
                <c:pt idx="306">
                  <c:v>1.4231257941550188</c:v>
                </c:pt>
                <c:pt idx="315">
                  <c:v>1.4148404459823145</c:v>
                </c:pt>
                <c:pt idx="324">
                  <c:v>1.3969128996692393</c:v>
                </c:pt>
                <c:pt idx="333">
                  <c:v>1.4085573646346081</c:v>
                </c:pt>
                <c:pt idx="342">
                  <c:v>1.4085573646346081</c:v>
                </c:pt>
                <c:pt idx="351">
                  <c:v>1.4024617679970159</c:v>
                </c:pt>
                <c:pt idx="360">
                  <c:v>1.4147254575707155</c:v>
                </c:pt>
                <c:pt idx="369">
                  <c:v>1.4066073697585768</c:v>
                </c:pt>
                <c:pt idx="378">
                  <c:v>1.4096681687832855</c:v>
                </c:pt>
                <c:pt idx="387">
                  <c:v>1.4028934677772906</c:v>
                </c:pt>
                <c:pt idx="396">
                  <c:v>1.4170833333333333</c:v>
                </c:pt>
                <c:pt idx="405">
                  <c:v>1.4033318719859711</c:v>
                </c:pt>
                <c:pt idx="414">
                  <c:v>1.4105310129406514</c:v>
                </c:pt>
                <c:pt idx="423">
                  <c:v>1.4066073697585768</c:v>
                </c:pt>
                <c:pt idx="432">
                  <c:v>1.4353083434099154</c:v>
                </c:pt>
                <c:pt idx="441">
                  <c:v>1.4187827488915761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51392"/>
        <c:axId val="31556352"/>
      </c:scatterChart>
      <c:valAx>
        <c:axId val="3145139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556352"/>
        <c:crosses val="autoZero"/>
        <c:crossBetween val="midCat"/>
        <c:majorUnit val="45"/>
        <c:minorUnit val="9"/>
      </c:valAx>
      <c:valAx>
        <c:axId val="31556352"/>
        <c:scaling>
          <c:logBase val="10"/>
          <c:orientation val="minMax"/>
          <c:max val="11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to unext timing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14513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</a:t>
            </a:r>
            <a:r>
              <a:rPr lang="en-US" cap="small" baseline="-25000"/>
              <a:t>UNEXT</a:t>
            </a:r>
            <a:r>
              <a:rPr lang="en-US"/>
              <a:t> Execution</a:t>
            </a:r>
            <a:r>
              <a:rPr lang="en-US" baseline="0"/>
              <a:t> Time (typical) vs T</a:t>
            </a:r>
            <a:r>
              <a:rPr lang="en-US" baseline="-25000"/>
              <a:t>J</a:t>
            </a:r>
            <a:r>
              <a:rPr lang="en-US" baseline="0"/>
              <a:t> and V</a:t>
            </a:r>
            <a:r>
              <a:rPr lang="en-US" baseline="-25000"/>
              <a:t>DD</a:t>
            </a:r>
          </a:p>
        </c:rich>
      </c:tx>
      <c:layout>
        <c:manualLayout>
          <c:xMode val="edge"/>
          <c:yMode val="edge"/>
          <c:x val="0.18562480894707437"/>
          <c:y val="1.94292690464206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81577754587906"/>
          <c:y val="0.10219202696231793"/>
          <c:w val="0.73418981261880423"/>
          <c:h val="0.7878949151920055"/>
        </c:manualLayout>
      </c:layout>
      <c:scatterChart>
        <c:scatterStyle val="smoothMarker"/>
        <c:varyColors val="0"/>
        <c:ser>
          <c:idx val="0"/>
          <c:order val="0"/>
          <c:tx>
            <c:v>Vdd 1.5</c:v>
          </c:tx>
          <c:marker>
            <c:spPr>
              <a:solidFill>
                <a:schemeClr val="accent4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'Temp-Raw'!$D$8:$D$25</c:f>
              <c:numCache>
                <c:formatCode>General</c:formatCode>
                <c:ptCount val="18"/>
                <c:pt idx="0">
                  <c:v>2.82</c:v>
                </c:pt>
                <c:pt idx="1">
                  <c:v>2.86</c:v>
                </c:pt>
                <c:pt idx="2">
                  <c:v>2.9</c:v>
                </c:pt>
                <c:pt idx="3">
                  <c:v>2.92</c:v>
                </c:pt>
                <c:pt idx="4">
                  <c:v>2.97</c:v>
                </c:pt>
                <c:pt idx="5">
                  <c:v>3</c:v>
                </c:pt>
                <c:pt idx="6">
                  <c:v>3.05</c:v>
                </c:pt>
                <c:pt idx="7">
                  <c:v>3.08</c:v>
                </c:pt>
                <c:pt idx="8">
                  <c:v>3.11</c:v>
                </c:pt>
                <c:pt idx="9">
                  <c:v>3.15</c:v>
                </c:pt>
                <c:pt idx="10">
                  <c:v>3.18</c:v>
                </c:pt>
                <c:pt idx="11">
                  <c:v>3.21</c:v>
                </c:pt>
                <c:pt idx="12">
                  <c:v>3.25</c:v>
                </c:pt>
                <c:pt idx="13">
                  <c:v>3.29</c:v>
                </c:pt>
                <c:pt idx="14">
                  <c:v>3.32</c:v>
                </c:pt>
                <c:pt idx="15">
                  <c:v>3.36</c:v>
                </c:pt>
                <c:pt idx="16">
                  <c:v>3.4</c:v>
                </c:pt>
                <c:pt idx="17">
                  <c:v>3.44</c:v>
                </c:pt>
              </c:numCache>
            </c:numRef>
          </c:yVal>
          <c:smooth val="1"/>
        </c:ser>
        <c:ser>
          <c:idx val="1"/>
          <c:order val="1"/>
          <c:tx>
            <c:v>Vdd 1.6</c:v>
          </c:tx>
          <c:marker>
            <c:spPr>
              <a:solidFill>
                <a:srgbClr val="00B0F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'Temp-Raw'!$E$8:$E$25</c:f>
              <c:numCache>
                <c:formatCode>General</c:formatCode>
                <c:ptCount val="18"/>
                <c:pt idx="0">
                  <c:v>2.58</c:v>
                </c:pt>
                <c:pt idx="1">
                  <c:v>2.61</c:v>
                </c:pt>
                <c:pt idx="2">
                  <c:v>2.64</c:v>
                </c:pt>
                <c:pt idx="3">
                  <c:v>2.67</c:v>
                </c:pt>
                <c:pt idx="4">
                  <c:v>2.7</c:v>
                </c:pt>
                <c:pt idx="5">
                  <c:v>2.74</c:v>
                </c:pt>
                <c:pt idx="6">
                  <c:v>2.79</c:v>
                </c:pt>
                <c:pt idx="7">
                  <c:v>2.81</c:v>
                </c:pt>
                <c:pt idx="8">
                  <c:v>2.84</c:v>
                </c:pt>
                <c:pt idx="9">
                  <c:v>2.88</c:v>
                </c:pt>
                <c:pt idx="10">
                  <c:v>2.91</c:v>
                </c:pt>
                <c:pt idx="11">
                  <c:v>2.95</c:v>
                </c:pt>
                <c:pt idx="12">
                  <c:v>2.98</c:v>
                </c:pt>
                <c:pt idx="13">
                  <c:v>3.01</c:v>
                </c:pt>
                <c:pt idx="14">
                  <c:v>3.05</c:v>
                </c:pt>
                <c:pt idx="15">
                  <c:v>3.09</c:v>
                </c:pt>
                <c:pt idx="16">
                  <c:v>3.12</c:v>
                </c:pt>
                <c:pt idx="17">
                  <c:v>3.16</c:v>
                </c:pt>
              </c:numCache>
            </c:numRef>
          </c:yVal>
          <c:smooth val="1"/>
        </c:ser>
        <c:ser>
          <c:idx val="2"/>
          <c:order val="2"/>
          <c:tx>
            <c:v>Vdd 1.7</c:v>
          </c:tx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'Temp-Raw'!$F$8:$F$25</c:f>
              <c:numCache>
                <c:formatCode>General</c:formatCode>
                <c:ptCount val="18"/>
                <c:pt idx="0">
                  <c:v>2.38</c:v>
                </c:pt>
                <c:pt idx="1">
                  <c:v>2.41</c:v>
                </c:pt>
                <c:pt idx="2">
                  <c:v>2.44</c:v>
                </c:pt>
                <c:pt idx="3">
                  <c:v>2.4700000000000002</c:v>
                </c:pt>
                <c:pt idx="4">
                  <c:v>2.5</c:v>
                </c:pt>
                <c:pt idx="5">
                  <c:v>2.5299999999999998</c:v>
                </c:pt>
                <c:pt idx="6">
                  <c:v>2.58</c:v>
                </c:pt>
                <c:pt idx="7">
                  <c:v>2.6</c:v>
                </c:pt>
                <c:pt idx="8">
                  <c:v>2.63</c:v>
                </c:pt>
                <c:pt idx="9">
                  <c:v>2.66</c:v>
                </c:pt>
                <c:pt idx="10">
                  <c:v>2.7</c:v>
                </c:pt>
                <c:pt idx="11">
                  <c:v>2.73</c:v>
                </c:pt>
                <c:pt idx="12">
                  <c:v>2.76</c:v>
                </c:pt>
                <c:pt idx="13">
                  <c:v>2.79</c:v>
                </c:pt>
                <c:pt idx="14">
                  <c:v>2.83</c:v>
                </c:pt>
                <c:pt idx="15">
                  <c:v>2.86</c:v>
                </c:pt>
                <c:pt idx="16">
                  <c:v>2.9</c:v>
                </c:pt>
                <c:pt idx="17">
                  <c:v>2.93</c:v>
                </c:pt>
              </c:numCache>
            </c:numRef>
          </c:yVal>
          <c:smooth val="1"/>
        </c:ser>
        <c:ser>
          <c:idx val="3"/>
          <c:order val="3"/>
          <c:tx>
            <c:v>Vdd 1.8</c:v>
          </c:tx>
          <c:marker>
            <c:symbol val="diamond"/>
            <c:size val="7"/>
            <c:spPr>
              <a:solidFill>
                <a:srgbClr val="00B05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'Temp-Raw'!$G$8:$G$25</c:f>
              <c:numCache>
                <c:formatCode>General</c:formatCode>
                <c:ptCount val="18"/>
                <c:pt idx="0">
                  <c:v>2.2200000000000002</c:v>
                </c:pt>
                <c:pt idx="1">
                  <c:v>2.25</c:v>
                </c:pt>
                <c:pt idx="2">
                  <c:v>2.2799999999999998</c:v>
                </c:pt>
                <c:pt idx="3">
                  <c:v>2.2999999999999998</c:v>
                </c:pt>
                <c:pt idx="4">
                  <c:v>2.34</c:v>
                </c:pt>
                <c:pt idx="5">
                  <c:v>2.36</c:v>
                </c:pt>
                <c:pt idx="6">
                  <c:v>2.4</c:v>
                </c:pt>
                <c:pt idx="7">
                  <c:v>2.4300000000000002</c:v>
                </c:pt>
                <c:pt idx="8">
                  <c:v>2.46</c:v>
                </c:pt>
                <c:pt idx="9">
                  <c:v>2.4900000000000002</c:v>
                </c:pt>
                <c:pt idx="10">
                  <c:v>2.52</c:v>
                </c:pt>
                <c:pt idx="11">
                  <c:v>2.5499999999999998</c:v>
                </c:pt>
                <c:pt idx="12">
                  <c:v>2.58</c:v>
                </c:pt>
                <c:pt idx="13">
                  <c:v>2.61</c:v>
                </c:pt>
                <c:pt idx="14">
                  <c:v>2.65</c:v>
                </c:pt>
                <c:pt idx="15">
                  <c:v>2.68</c:v>
                </c:pt>
                <c:pt idx="16">
                  <c:v>2.71</c:v>
                </c:pt>
                <c:pt idx="17">
                  <c:v>2.74</c:v>
                </c:pt>
              </c:numCache>
            </c:numRef>
          </c:yVal>
          <c:smooth val="1"/>
        </c:ser>
        <c:ser>
          <c:idx val="4"/>
          <c:order val="4"/>
          <c:tx>
            <c:v>Vdd 1.9</c:v>
          </c:tx>
          <c:marker>
            <c:symbol val="square"/>
            <c:size val="7"/>
            <c:spPr>
              <a:solidFill>
                <a:srgbClr val="FFC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'Temp-Raw'!$H$8:$H$25</c:f>
              <c:numCache>
                <c:formatCode>General</c:formatCode>
                <c:ptCount val="18"/>
                <c:pt idx="0">
                  <c:v>2.09</c:v>
                </c:pt>
                <c:pt idx="1">
                  <c:v>2.12</c:v>
                </c:pt>
                <c:pt idx="2">
                  <c:v>2.14</c:v>
                </c:pt>
                <c:pt idx="3">
                  <c:v>2.17</c:v>
                </c:pt>
                <c:pt idx="4">
                  <c:v>2.2000000000000002</c:v>
                </c:pt>
                <c:pt idx="5">
                  <c:v>2.23</c:v>
                </c:pt>
                <c:pt idx="6">
                  <c:v>2.2599999999999998</c:v>
                </c:pt>
                <c:pt idx="7">
                  <c:v>2.29</c:v>
                </c:pt>
                <c:pt idx="8">
                  <c:v>2.3199999999999998</c:v>
                </c:pt>
                <c:pt idx="9">
                  <c:v>2.35</c:v>
                </c:pt>
                <c:pt idx="10">
                  <c:v>2.37</c:v>
                </c:pt>
                <c:pt idx="11">
                  <c:v>2.41</c:v>
                </c:pt>
                <c:pt idx="12">
                  <c:v>2.44</c:v>
                </c:pt>
                <c:pt idx="13">
                  <c:v>2.4700000000000002</c:v>
                </c:pt>
                <c:pt idx="14">
                  <c:v>2.5</c:v>
                </c:pt>
                <c:pt idx="15">
                  <c:v>2.5299999999999998</c:v>
                </c:pt>
                <c:pt idx="16">
                  <c:v>2.56</c:v>
                </c:pt>
                <c:pt idx="17">
                  <c:v>2.59</c:v>
                </c:pt>
              </c:numCache>
            </c:numRef>
          </c:yVal>
          <c:smooth val="1"/>
        </c:ser>
        <c:ser>
          <c:idx val="5"/>
          <c:order val="5"/>
          <c:tx>
            <c:v>Vdd 2.0</c:v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'Temp-Raw'!$I$8:$I$25</c:f>
              <c:numCache>
                <c:formatCode>General</c:formatCode>
                <c:ptCount val="18"/>
                <c:pt idx="0">
                  <c:v>1.98</c:v>
                </c:pt>
                <c:pt idx="1">
                  <c:v>2.0099999999999998</c:v>
                </c:pt>
                <c:pt idx="2">
                  <c:v>2.0299999999999998</c:v>
                </c:pt>
                <c:pt idx="3">
                  <c:v>2.06</c:v>
                </c:pt>
                <c:pt idx="4">
                  <c:v>2.09</c:v>
                </c:pt>
                <c:pt idx="5">
                  <c:v>2.11</c:v>
                </c:pt>
                <c:pt idx="6">
                  <c:v>2.15</c:v>
                </c:pt>
                <c:pt idx="7">
                  <c:v>2.17</c:v>
                </c:pt>
                <c:pt idx="8">
                  <c:v>2.2000000000000002</c:v>
                </c:pt>
                <c:pt idx="9">
                  <c:v>2.23</c:v>
                </c:pt>
                <c:pt idx="10">
                  <c:v>2.25</c:v>
                </c:pt>
                <c:pt idx="11">
                  <c:v>2.2799999999999998</c:v>
                </c:pt>
                <c:pt idx="12">
                  <c:v>2.31</c:v>
                </c:pt>
                <c:pt idx="13">
                  <c:v>2.34</c:v>
                </c:pt>
                <c:pt idx="14">
                  <c:v>2.37</c:v>
                </c:pt>
                <c:pt idx="15">
                  <c:v>2.4</c:v>
                </c:pt>
                <c:pt idx="16">
                  <c:v>2.4300000000000002</c:v>
                </c:pt>
                <c:pt idx="17">
                  <c:v>2.46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17312"/>
        <c:axId val="29528064"/>
      </c:scatterChart>
      <c:valAx>
        <c:axId val="29517312"/>
        <c:scaling>
          <c:orientation val="minMax"/>
          <c:max val="120"/>
          <c:min val="-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</a:t>
                </a:r>
                <a:r>
                  <a:rPr lang="en-US" sz="1400" baseline="-25000"/>
                  <a:t>J</a:t>
                </a:r>
                <a:r>
                  <a:rPr lang="en-US" sz="1400"/>
                  <a:t> (Local</a:t>
                </a:r>
                <a:r>
                  <a:rPr lang="en-US" sz="1400" baseline="0"/>
                  <a:t> junction/die temperature</a:t>
                </a:r>
                <a:r>
                  <a:rPr lang="en-US" sz="1400"/>
                  <a:t>), °C</a:t>
                </a:r>
              </a:p>
            </c:rich>
          </c:tx>
          <c:layout>
            <c:manualLayout>
              <c:xMode val="edge"/>
              <c:yMode val="edge"/>
              <c:x val="0.2790041003910656"/>
              <c:y val="0.93100180829889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528064"/>
        <c:crosses val="autoZero"/>
        <c:crossBetween val="midCat"/>
        <c:majorUnit val="50"/>
        <c:minorUnit val="10"/>
      </c:valAx>
      <c:valAx>
        <c:axId val="2952806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</a:t>
                </a:r>
                <a:r>
                  <a:rPr lang="en-US" sz="1400" baseline="-25000"/>
                  <a:t>UNEXT</a:t>
                </a:r>
                <a:r>
                  <a:rPr lang="en-US" sz="1400" baseline="0"/>
                  <a:t> in nS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3.1341604387804936E-2"/>
              <c:y val="0.4124902662421804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29517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</a:t>
            </a:r>
            <a:r>
              <a:rPr lang="en-US" cap="small" baseline="-25000"/>
              <a:t>UNEXT</a:t>
            </a:r>
            <a:r>
              <a:rPr lang="en-US"/>
              <a:t> Execution</a:t>
            </a:r>
            <a:r>
              <a:rPr lang="en-US" baseline="0"/>
              <a:t> Time (normalized to 1.8v and 22°C)</a:t>
            </a:r>
            <a:endParaRPr lang="en-US" baseline="-25000"/>
          </a:p>
        </c:rich>
      </c:tx>
      <c:layout>
        <c:manualLayout>
          <c:xMode val="edge"/>
          <c:yMode val="edge"/>
          <c:x val="0.13386220296760096"/>
          <c:y val="1.94292690464206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81577754587906"/>
          <c:y val="0.10219202696231793"/>
          <c:w val="0.68599704153446683"/>
          <c:h val="0.79275223245361071"/>
        </c:manualLayout>
      </c:layout>
      <c:scatterChart>
        <c:scatterStyle val="smoothMarker"/>
        <c:varyColors val="0"/>
        <c:ser>
          <c:idx val="0"/>
          <c:order val="0"/>
          <c:tx>
            <c:v>Vdd 1.5</c:v>
          </c:tx>
          <c:marker>
            <c:spPr>
              <a:solidFill>
                <a:schemeClr val="accent4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'Temp-Raw'!$J$8:$J$25</c:f>
              <c:numCache>
                <c:formatCode>0.00</c:formatCode>
                <c:ptCount val="18"/>
                <c:pt idx="0">
                  <c:v>1.1604938271604937</c:v>
                </c:pt>
                <c:pt idx="1">
                  <c:v>1.176954732510288</c:v>
                </c:pt>
                <c:pt idx="2">
                  <c:v>1.1934156378600822</c:v>
                </c:pt>
                <c:pt idx="3">
                  <c:v>1.2016460905349793</c:v>
                </c:pt>
                <c:pt idx="4">
                  <c:v>1.2222222222222223</c:v>
                </c:pt>
                <c:pt idx="5">
                  <c:v>1.2345679012345678</c:v>
                </c:pt>
                <c:pt idx="6">
                  <c:v>1.2551440329218106</c:v>
                </c:pt>
                <c:pt idx="7">
                  <c:v>1.2674897119341564</c:v>
                </c:pt>
                <c:pt idx="8">
                  <c:v>1.2798353909465019</c:v>
                </c:pt>
                <c:pt idx="9">
                  <c:v>1.2962962962962963</c:v>
                </c:pt>
                <c:pt idx="10">
                  <c:v>1.308641975308642</c:v>
                </c:pt>
                <c:pt idx="11">
                  <c:v>1.3209876543209875</c:v>
                </c:pt>
                <c:pt idx="12">
                  <c:v>1.3374485596707819</c:v>
                </c:pt>
                <c:pt idx="13">
                  <c:v>1.3539094650205761</c:v>
                </c:pt>
                <c:pt idx="14">
                  <c:v>1.3662551440329216</c:v>
                </c:pt>
                <c:pt idx="15">
                  <c:v>1.382716049382716</c:v>
                </c:pt>
                <c:pt idx="16">
                  <c:v>1.3991769547325101</c:v>
                </c:pt>
                <c:pt idx="17">
                  <c:v>1.4156378600823045</c:v>
                </c:pt>
              </c:numCache>
            </c:numRef>
          </c:yVal>
          <c:smooth val="1"/>
        </c:ser>
        <c:ser>
          <c:idx val="1"/>
          <c:order val="1"/>
          <c:tx>
            <c:v>Vdd 1.6</c:v>
          </c:tx>
          <c:marker>
            <c:spPr>
              <a:solidFill>
                <a:srgbClr val="00B0F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'Temp-Raw'!$K$8:$K$25</c:f>
              <c:numCache>
                <c:formatCode>0.00</c:formatCode>
                <c:ptCount val="18"/>
                <c:pt idx="0">
                  <c:v>1.0617283950617284</c:v>
                </c:pt>
                <c:pt idx="1">
                  <c:v>1.074074074074074</c:v>
                </c:pt>
                <c:pt idx="2">
                  <c:v>1.0864197530864197</c:v>
                </c:pt>
                <c:pt idx="3">
                  <c:v>1.0987654320987654</c:v>
                </c:pt>
                <c:pt idx="4">
                  <c:v>1.1111111111111112</c:v>
                </c:pt>
                <c:pt idx="5">
                  <c:v>1.1275720164609053</c:v>
                </c:pt>
                <c:pt idx="6">
                  <c:v>1.1481481481481481</c:v>
                </c:pt>
                <c:pt idx="7">
                  <c:v>1.1563786008230452</c:v>
                </c:pt>
                <c:pt idx="8">
                  <c:v>1.1687242798353907</c:v>
                </c:pt>
                <c:pt idx="9">
                  <c:v>1.1851851851851851</c:v>
                </c:pt>
                <c:pt idx="10">
                  <c:v>1.1975308641975309</c:v>
                </c:pt>
                <c:pt idx="11">
                  <c:v>1.213991769547325</c:v>
                </c:pt>
                <c:pt idx="12">
                  <c:v>1.2263374485596708</c:v>
                </c:pt>
                <c:pt idx="13">
                  <c:v>1.2386831275720163</c:v>
                </c:pt>
                <c:pt idx="14">
                  <c:v>1.2551440329218106</c:v>
                </c:pt>
                <c:pt idx="15">
                  <c:v>1.2716049382716048</c:v>
                </c:pt>
                <c:pt idx="16">
                  <c:v>1.2839506172839505</c:v>
                </c:pt>
                <c:pt idx="17">
                  <c:v>1.3004115226337449</c:v>
                </c:pt>
              </c:numCache>
            </c:numRef>
          </c:yVal>
          <c:smooth val="1"/>
        </c:ser>
        <c:ser>
          <c:idx val="2"/>
          <c:order val="2"/>
          <c:tx>
            <c:v>Vdd 1.7</c:v>
          </c:tx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'Temp-Raw'!$L$8:$L$25</c:f>
              <c:numCache>
                <c:formatCode>0.00</c:formatCode>
                <c:ptCount val="18"/>
                <c:pt idx="0">
                  <c:v>0.97942386831275707</c:v>
                </c:pt>
                <c:pt idx="1">
                  <c:v>0.99176954732510292</c:v>
                </c:pt>
                <c:pt idx="2">
                  <c:v>1.0041152263374484</c:v>
                </c:pt>
                <c:pt idx="3">
                  <c:v>1.0164609053497942</c:v>
                </c:pt>
                <c:pt idx="4">
                  <c:v>1.0288065843621399</c:v>
                </c:pt>
                <c:pt idx="5">
                  <c:v>1.0411522633744854</c:v>
                </c:pt>
                <c:pt idx="6">
                  <c:v>1.0617283950617284</c:v>
                </c:pt>
                <c:pt idx="7">
                  <c:v>1.0699588477366255</c:v>
                </c:pt>
                <c:pt idx="8">
                  <c:v>1.082304526748971</c:v>
                </c:pt>
                <c:pt idx="9">
                  <c:v>1.0946502057613168</c:v>
                </c:pt>
                <c:pt idx="10">
                  <c:v>1.1111111111111112</c:v>
                </c:pt>
                <c:pt idx="11">
                  <c:v>1.1234567901234567</c:v>
                </c:pt>
                <c:pt idx="12">
                  <c:v>1.1358024691358024</c:v>
                </c:pt>
                <c:pt idx="13">
                  <c:v>1.1481481481481481</c:v>
                </c:pt>
                <c:pt idx="14">
                  <c:v>1.1646090534979423</c:v>
                </c:pt>
                <c:pt idx="15">
                  <c:v>1.176954732510288</c:v>
                </c:pt>
                <c:pt idx="16">
                  <c:v>1.1934156378600822</c:v>
                </c:pt>
                <c:pt idx="17">
                  <c:v>1.2057613168724279</c:v>
                </c:pt>
              </c:numCache>
            </c:numRef>
          </c:yVal>
          <c:smooth val="1"/>
        </c:ser>
        <c:ser>
          <c:idx val="3"/>
          <c:order val="3"/>
          <c:tx>
            <c:v>Vdd 1.8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0.19289616910336008"/>
                  <c:y val="0.26294341187143638"/>
                </c:manualLayout>
              </c:layout>
              <c:numFmt formatCode="General" sourceLinked="0"/>
            </c:trendlineLbl>
          </c:trendline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'Temp-Raw'!$M$8:$M$25</c:f>
              <c:numCache>
                <c:formatCode>0.00</c:formatCode>
                <c:ptCount val="18"/>
                <c:pt idx="0">
                  <c:v>0.91358024691358031</c:v>
                </c:pt>
                <c:pt idx="1">
                  <c:v>0.92592592592592582</c:v>
                </c:pt>
                <c:pt idx="2">
                  <c:v>0.93827160493827144</c:v>
                </c:pt>
                <c:pt idx="3">
                  <c:v>0.94650205761316863</c:v>
                </c:pt>
                <c:pt idx="4">
                  <c:v>0.9629629629629628</c:v>
                </c:pt>
                <c:pt idx="5">
                  <c:v>0.97119341563785999</c:v>
                </c:pt>
                <c:pt idx="6">
                  <c:v>0.98765432098765427</c:v>
                </c:pt>
                <c:pt idx="7">
                  <c:v>1</c:v>
                </c:pt>
                <c:pt idx="8">
                  <c:v>1.0123456790123455</c:v>
                </c:pt>
                <c:pt idx="9">
                  <c:v>1.0246913580246915</c:v>
                </c:pt>
                <c:pt idx="10">
                  <c:v>1.037037037037037</c:v>
                </c:pt>
                <c:pt idx="11">
                  <c:v>1.0493827160493825</c:v>
                </c:pt>
                <c:pt idx="12">
                  <c:v>1.0617283950617284</c:v>
                </c:pt>
                <c:pt idx="13">
                  <c:v>1.074074074074074</c:v>
                </c:pt>
                <c:pt idx="14">
                  <c:v>1.0905349794238681</c:v>
                </c:pt>
                <c:pt idx="15">
                  <c:v>1.1028806584362141</c:v>
                </c:pt>
                <c:pt idx="16">
                  <c:v>1.1152263374485596</c:v>
                </c:pt>
                <c:pt idx="17">
                  <c:v>1.1275720164609053</c:v>
                </c:pt>
              </c:numCache>
            </c:numRef>
          </c:yVal>
          <c:smooth val="1"/>
        </c:ser>
        <c:ser>
          <c:idx val="4"/>
          <c:order val="4"/>
          <c:tx>
            <c:v>Vdd 1.9</c:v>
          </c:tx>
          <c:marker>
            <c:symbol val="square"/>
            <c:size val="7"/>
            <c:spPr>
              <a:solidFill>
                <a:srgbClr val="FFC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'Temp-Raw'!$N$8:$N$25</c:f>
              <c:numCache>
                <c:formatCode>0.00</c:formatCode>
                <c:ptCount val="18"/>
                <c:pt idx="0">
                  <c:v>0.86008230452674883</c:v>
                </c:pt>
                <c:pt idx="1">
                  <c:v>0.87242798353909468</c:v>
                </c:pt>
                <c:pt idx="2">
                  <c:v>0.88065843621399176</c:v>
                </c:pt>
                <c:pt idx="3">
                  <c:v>0.89300411522633738</c:v>
                </c:pt>
                <c:pt idx="4">
                  <c:v>0.90534979423868311</c:v>
                </c:pt>
                <c:pt idx="5">
                  <c:v>0.91769547325102874</c:v>
                </c:pt>
                <c:pt idx="6">
                  <c:v>0.93004115226337436</c:v>
                </c:pt>
                <c:pt idx="7">
                  <c:v>0.94238683127572009</c:v>
                </c:pt>
                <c:pt idx="8">
                  <c:v>0.95473251028806572</c:v>
                </c:pt>
                <c:pt idx="9">
                  <c:v>0.96707818930041145</c:v>
                </c:pt>
                <c:pt idx="10">
                  <c:v>0.97530864197530864</c:v>
                </c:pt>
                <c:pt idx="11">
                  <c:v>0.99176954732510292</c:v>
                </c:pt>
                <c:pt idx="12">
                  <c:v>1.0041152263374484</c:v>
                </c:pt>
                <c:pt idx="13">
                  <c:v>1.0164609053497942</c:v>
                </c:pt>
                <c:pt idx="14">
                  <c:v>1.0288065843621399</c:v>
                </c:pt>
                <c:pt idx="15">
                  <c:v>1.0411522633744854</c:v>
                </c:pt>
                <c:pt idx="16">
                  <c:v>1.0534979423868311</c:v>
                </c:pt>
                <c:pt idx="17">
                  <c:v>1.0658436213991769</c:v>
                </c:pt>
              </c:numCache>
            </c:numRef>
          </c:yVal>
          <c:smooth val="1"/>
        </c:ser>
        <c:ser>
          <c:idx val="5"/>
          <c:order val="5"/>
          <c:tx>
            <c:v>Vdd 2.0</c:v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'Temp-Raw'!$O$8:$O$25</c:f>
              <c:numCache>
                <c:formatCode>0.00</c:formatCode>
                <c:ptCount val="18"/>
                <c:pt idx="0">
                  <c:v>0.81481481481481477</c:v>
                </c:pt>
                <c:pt idx="1">
                  <c:v>0.82716049382716039</c:v>
                </c:pt>
                <c:pt idx="2">
                  <c:v>0.83539094650205747</c:v>
                </c:pt>
                <c:pt idx="3">
                  <c:v>0.84773662551440321</c:v>
                </c:pt>
                <c:pt idx="4">
                  <c:v>0.86008230452674883</c:v>
                </c:pt>
                <c:pt idx="5">
                  <c:v>0.86831275720164602</c:v>
                </c:pt>
                <c:pt idx="6">
                  <c:v>0.88477366255144019</c:v>
                </c:pt>
                <c:pt idx="7">
                  <c:v>0.89300411522633738</c:v>
                </c:pt>
                <c:pt idx="8">
                  <c:v>0.90534979423868311</c:v>
                </c:pt>
                <c:pt idx="9">
                  <c:v>0.91769547325102874</c:v>
                </c:pt>
                <c:pt idx="10">
                  <c:v>0.92592592592592582</c:v>
                </c:pt>
                <c:pt idx="11">
                  <c:v>0.93827160493827144</c:v>
                </c:pt>
                <c:pt idx="12">
                  <c:v>0.95061728395061729</c:v>
                </c:pt>
                <c:pt idx="13">
                  <c:v>0.9629629629629628</c:v>
                </c:pt>
                <c:pt idx="14">
                  <c:v>0.97530864197530864</c:v>
                </c:pt>
                <c:pt idx="15">
                  <c:v>0.98765432098765427</c:v>
                </c:pt>
                <c:pt idx="16">
                  <c:v>1</c:v>
                </c:pt>
                <c:pt idx="17">
                  <c:v>1.0123456790123455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19776"/>
        <c:axId val="31022080"/>
      </c:scatterChart>
      <c:valAx>
        <c:axId val="31019776"/>
        <c:scaling>
          <c:orientation val="minMax"/>
          <c:max val="120"/>
          <c:min val="-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</a:t>
                </a:r>
                <a:r>
                  <a:rPr lang="en-US" sz="1400" baseline="-25000"/>
                  <a:t>J</a:t>
                </a:r>
                <a:r>
                  <a:rPr lang="en-US" sz="1400"/>
                  <a:t> (Local</a:t>
                </a:r>
                <a:r>
                  <a:rPr lang="en-US" sz="1400" baseline="0"/>
                  <a:t> junction/die temperature</a:t>
                </a:r>
                <a:r>
                  <a:rPr lang="en-US" sz="1400"/>
                  <a:t>), °C</a:t>
                </a:r>
              </a:p>
            </c:rich>
          </c:tx>
          <c:layout>
            <c:manualLayout>
              <c:xMode val="edge"/>
              <c:yMode val="edge"/>
              <c:x val="0.2790041003910656"/>
              <c:y val="0.93100180829889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1022080"/>
        <c:crosses val="autoZero"/>
        <c:crossBetween val="midCat"/>
        <c:majorUnit val="50"/>
        <c:minorUnit val="10"/>
      </c:valAx>
      <c:valAx>
        <c:axId val="31022080"/>
        <c:scaling>
          <c:orientation val="minMax"/>
          <c:min val="0.70000000000000007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</a:t>
                </a:r>
                <a:r>
                  <a:rPr lang="en-US" sz="1400" baseline="-25000"/>
                  <a:t>UNEXT</a:t>
                </a:r>
                <a:r>
                  <a:rPr lang="en-US" sz="1400" baseline="0"/>
                  <a:t> relative to 1.8v and 22°C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2.2417017149964687E-2"/>
              <c:y val="0.27162806565563075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31019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</a:t>
            </a:r>
            <a:r>
              <a:rPr lang="en-US" cap="small" baseline="-25000"/>
              <a:t>UNEXT</a:t>
            </a:r>
            <a:r>
              <a:rPr lang="en-US"/>
              <a:t> Execution</a:t>
            </a:r>
            <a:r>
              <a:rPr lang="en-US" baseline="0"/>
              <a:t> Time (normalized to 1.8v at same temp)</a:t>
            </a:r>
            <a:endParaRPr lang="en-US" baseline="-25000"/>
          </a:p>
        </c:rich>
      </c:tx>
      <c:layout>
        <c:manualLayout>
          <c:xMode val="edge"/>
          <c:yMode val="edge"/>
          <c:x val="9.8163854016239949E-2"/>
          <c:y val="1.94292690464206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81577754587906"/>
          <c:y val="0.10219202696231793"/>
          <c:w val="0.73418981261880423"/>
          <c:h val="0.7878949151920055"/>
        </c:manualLayout>
      </c:layout>
      <c:scatterChart>
        <c:scatterStyle val="smoothMarker"/>
        <c:varyColors val="0"/>
        <c:ser>
          <c:idx val="0"/>
          <c:order val="0"/>
          <c:tx>
            <c:v>Vdd 1.5</c:v>
          </c:tx>
          <c:marker>
            <c:spPr>
              <a:solidFill>
                <a:schemeClr val="accent4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'Temp-Raw'!$P$8:$P$25</c:f>
              <c:numCache>
                <c:formatCode>0.00</c:formatCode>
                <c:ptCount val="18"/>
                <c:pt idx="0">
                  <c:v>1.2702702702702702</c:v>
                </c:pt>
                <c:pt idx="1">
                  <c:v>1.2711111111111111</c:v>
                </c:pt>
                <c:pt idx="2">
                  <c:v>1.2719298245614037</c:v>
                </c:pt>
                <c:pt idx="3">
                  <c:v>1.2695652173913043</c:v>
                </c:pt>
                <c:pt idx="4">
                  <c:v>1.2692307692307694</c:v>
                </c:pt>
                <c:pt idx="5">
                  <c:v>1.2711864406779663</c:v>
                </c:pt>
                <c:pt idx="6">
                  <c:v>1.2708333333333333</c:v>
                </c:pt>
                <c:pt idx="7">
                  <c:v>1.2674897119341564</c:v>
                </c:pt>
                <c:pt idx="8">
                  <c:v>1.2642276422764227</c:v>
                </c:pt>
                <c:pt idx="9">
                  <c:v>1.2650602409638554</c:v>
                </c:pt>
                <c:pt idx="10">
                  <c:v>1.2619047619047619</c:v>
                </c:pt>
                <c:pt idx="11">
                  <c:v>1.2588235294117647</c:v>
                </c:pt>
                <c:pt idx="12">
                  <c:v>1.2596899224806202</c:v>
                </c:pt>
                <c:pt idx="13">
                  <c:v>1.2605363984674329</c:v>
                </c:pt>
                <c:pt idx="14">
                  <c:v>1.2528301886792452</c:v>
                </c:pt>
                <c:pt idx="15">
                  <c:v>1.2537313432835819</c:v>
                </c:pt>
                <c:pt idx="16">
                  <c:v>1.2546125461254611</c:v>
                </c:pt>
                <c:pt idx="17">
                  <c:v>1.2554744525547443</c:v>
                </c:pt>
              </c:numCache>
            </c:numRef>
          </c:yVal>
          <c:smooth val="1"/>
        </c:ser>
        <c:ser>
          <c:idx val="1"/>
          <c:order val="1"/>
          <c:tx>
            <c:v>Vdd 1.6</c:v>
          </c:tx>
          <c:marker>
            <c:spPr>
              <a:solidFill>
                <a:srgbClr val="00B0F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'Temp-Raw'!$Q$8:$Q$25</c:f>
              <c:numCache>
                <c:formatCode>0.00</c:formatCode>
                <c:ptCount val="18"/>
                <c:pt idx="0">
                  <c:v>1.1621621621621621</c:v>
                </c:pt>
                <c:pt idx="1">
                  <c:v>1.1599999999999999</c:v>
                </c:pt>
                <c:pt idx="2">
                  <c:v>1.1578947368421053</c:v>
                </c:pt>
                <c:pt idx="3">
                  <c:v>1.1608695652173913</c:v>
                </c:pt>
                <c:pt idx="4">
                  <c:v>1.153846153846154</c:v>
                </c:pt>
                <c:pt idx="5">
                  <c:v>1.1610169491525426</c:v>
                </c:pt>
                <c:pt idx="6">
                  <c:v>1.1625000000000001</c:v>
                </c:pt>
                <c:pt idx="7">
                  <c:v>1.1563786008230452</c:v>
                </c:pt>
                <c:pt idx="8">
                  <c:v>1.1544715447154472</c:v>
                </c:pt>
                <c:pt idx="9">
                  <c:v>1.1566265060240963</c:v>
                </c:pt>
                <c:pt idx="10">
                  <c:v>1.1547619047619049</c:v>
                </c:pt>
                <c:pt idx="11">
                  <c:v>1.1568627450980393</c:v>
                </c:pt>
                <c:pt idx="12">
                  <c:v>1.1550387596899225</c:v>
                </c:pt>
                <c:pt idx="13">
                  <c:v>1.1532567049808429</c:v>
                </c:pt>
                <c:pt idx="14">
                  <c:v>1.1509433962264151</c:v>
                </c:pt>
                <c:pt idx="15">
                  <c:v>1.1529850746268655</c:v>
                </c:pt>
                <c:pt idx="16">
                  <c:v>1.1512915129151291</c:v>
                </c:pt>
                <c:pt idx="17">
                  <c:v>1.1532846715328466</c:v>
                </c:pt>
              </c:numCache>
            </c:numRef>
          </c:yVal>
          <c:smooth val="1"/>
        </c:ser>
        <c:ser>
          <c:idx val="2"/>
          <c:order val="2"/>
          <c:tx>
            <c:v>Vdd 1.7</c:v>
          </c:tx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'Temp-Raw'!$R$8:$R$25</c:f>
              <c:numCache>
                <c:formatCode>0.00</c:formatCode>
                <c:ptCount val="18"/>
                <c:pt idx="0">
                  <c:v>1.072072072072072</c:v>
                </c:pt>
                <c:pt idx="1">
                  <c:v>1.0711111111111111</c:v>
                </c:pt>
                <c:pt idx="2">
                  <c:v>1.0701754385964912</c:v>
                </c:pt>
                <c:pt idx="3">
                  <c:v>1.0739130434782611</c:v>
                </c:pt>
                <c:pt idx="4">
                  <c:v>1.0683760683760684</c:v>
                </c:pt>
                <c:pt idx="5">
                  <c:v>1.0720338983050848</c:v>
                </c:pt>
                <c:pt idx="6">
                  <c:v>1.0750000000000002</c:v>
                </c:pt>
                <c:pt idx="7">
                  <c:v>1.0699588477366255</c:v>
                </c:pt>
                <c:pt idx="8">
                  <c:v>1.0691056910569106</c:v>
                </c:pt>
                <c:pt idx="9">
                  <c:v>1.0682730923694779</c:v>
                </c:pt>
                <c:pt idx="10">
                  <c:v>1.0714285714285714</c:v>
                </c:pt>
                <c:pt idx="11">
                  <c:v>1.0705882352941176</c:v>
                </c:pt>
                <c:pt idx="12">
                  <c:v>1.069767441860465</c:v>
                </c:pt>
                <c:pt idx="13">
                  <c:v>1.0689655172413794</c:v>
                </c:pt>
                <c:pt idx="14">
                  <c:v>1.0679245283018868</c:v>
                </c:pt>
                <c:pt idx="15">
                  <c:v>1.0671641791044775</c:v>
                </c:pt>
                <c:pt idx="16">
                  <c:v>1.070110701107011</c:v>
                </c:pt>
                <c:pt idx="17">
                  <c:v>1.0693430656934306</c:v>
                </c:pt>
              </c:numCache>
            </c:numRef>
          </c:yVal>
          <c:smooth val="1"/>
        </c:ser>
        <c:ser>
          <c:idx val="3"/>
          <c:order val="3"/>
          <c:tx>
            <c:v>Vdd 1.8</c:v>
          </c:tx>
          <c:marker>
            <c:symbol val="diamond"/>
            <c:size val="7"/>
            <c:spPr>
              <a:solidFill>
                <a:srgbClr val="00B05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'Temp-Raw'!$S$8:$S$25</c:f>
              <c:numCache>
                <c:formatCode>0.00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yVal>
          <c:smooth val="1"/>
        </c:ser>
        <c:ser>
          <c:idx val="4"/>
          <c:order val="4"/>
          <c:tx>
            <c:v>Vdd 1.9</c:v>
          </c:tx>
          <c:marker>
            <c:symbol val="square"/>
            <c:size val="7"/>
            <c:spPr>
              <a:solidFill>
                <a:srgbClr val="FFC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'Temp-Raw'!$T$8:$T$25</c:f>
              <c:numCache>
                <c:formatCode>0.00</c:formatCode>
                <c:ptCount val="18"/>
                <c:pt idx="0">
                  <c:v>0.94144144144144126</c:v>
                </c:pt>
                <c:pt idx="1">
                  <c:v>0.94222222222222229</c:v>
                </c:pt>
                <c:pt idx="2">
                  <c:v>0.93859649122807032</c:v>
                </c:pt>
                <c:pt idx="3">
                  <c:v>0.94347826086956521</c:v>
                </c:pt>
                <c:pt idx="4">
                  <c:v>0.94017094017094027</c:v>
                </c:pt>
                <c:pt idx="5">
                  <c:v>0.94491525423728817</c:v>
                </c:pt>
                <c:pt idx="6">
                  <c:v>0.94166666666666665</c:v>
                </c:pt>
                <c:pt idx="7">
                  <c:v>0.94238683127572009</c:v>
                </c:pt>
                <c:pt idx="8">
                  <c:v>0.94308943089430886</c:v>
                </c:pt>
                <c:pt idx="9">
                  <c:v>0.94377510040160639</c:v>
                </c:pt>
                <c:pt idx="10">
                  <c:v>0.94047619047619047</c:v>
                </c:pt>
                <c:pt idx="11">
                  <c:v>0.94509803921568636</c:v>
                </c:pt>
                <c:pt idx="12">
                  <c:v>0.94573643410852704</c:v>
                </c:pt>
                <c:pt idx="13">
                  <c:v>0.94636015325670508</c:v>
                </c:pt>
                <c:pt idx="14">
                  <c:v>0.94339622641509435</c:v>
                </c:pt>
                <c:pt idx="15">
                  <c:v>0.94402985074626855</c:v>
                </c:pt>
                <c:pt idx="16">
                  <c:v>0.94464944649446503</c:v>
                </c:pt>
                <c:pt idx="17">
                  <c:v>0.94525547445255464</c:v>
                </c:pt>
              </c:numCache>
            </c:numRef>
          </c:yVal>
          <c:smooth val="1"/>
        </c:ser>
        <c:ser>
          <c:idx val="5"/>
          <c:order val="5"/>
          <c:tx>
            <c:v>Vdd 2.0</c:v>
          </c:tx>
          <c:marker>
            <c:symbol val="circle"/>
            <c:size val="7"/>
            <c:spPr>
              <a:solidFill>
                <a:srgbClr val="FF0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'Temp-Raw'!$U$8:$U$25</c:f>
              <c:numCache>
                <c:formatCode>0.00</c:formatCode>
                <c:ptCount val="18"/>
                <c:pt idx="0">
                  <c:v>0.89189189189189177</c:v>
                </c:pt>
                <c:pt idx="1">
                  <c:v>0.8933333333333332</c:v>
                </c:pt>
                <c:pt idx="2">
                  <c:v>0.89035087719298245</c:v>
                </c:pt>
                <c:pt idx="3">
                  <c:v>0.89565217391304353</c:v>
                </c:pt>
                <c:pt idx="4">
                  <c:v>0.89316239316239321</c:v>
                </c:pt>
                <c:pt idx="5">
                  <c:v>0.89406779661016944</c:v>
                </c:pt>
                <c:pt idx="6">
                  <c:v>0.89583333333333337</c:v>
                </c:pt>
                <c:pt idx="7">
                  <c:v>0.89300411522633738</c:v>
                </c:pt>
                <c:pt idx="8">
                  <c:v>0.89430894308943099</c:v>
                </c:pt>
                <c:pt idx="9">
                  <c:v>0.895582329317269</c:v>
                </c:pt>
                <c:pt idx="10">
                  <c:v>0.8928571428571429</c:v>
                </c:pt>
                <c:pt idx="11">
                  <c:v>0.89411764705882346</c:v>
                </c:pt>
                <c:pt idx="12">
                  <c:v>0.89534883720930236</c:v>
                </c:pt>
                <c:pt idx="13">
                  <c:v>0.89655172413793105</c:v>
                </c:pt>
                <c:pt idx="14">
                  <c:v>0.89433962264150946</c:v>
                </c:pt>
                <c:pt idx="15">
                  <c:v>0.89552238805970141</c:v>
                </c:pt>
                <c:pt idx="16">
                  <c:v>0.89667896678966796</c:v>
                </c:pt>
                <c:pt idx="17">
                  <c:v>0.89781021897810209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71392"/>
        <c:axId val="29382144"/>
      </c:scatterChart>
      <c:valAx>
        <c:axId val="29371392"/>
        <c:scaling>
          <c:orientation val="minMax"/>
          <c:max val="120"/>
          <c:min val="-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</a:t>
                </a:r>
                <a:r>
                  <a:rPr lang="en-US" sz="1400" baseline="-25000"/>
                  <a:t>J</a:t>
                </a:r>
                <a:r>
                  <a:rPr lang="en-US" sz="1400"/>
                  <a:t> (Local</a:t>
                </a:r>
                <a:r>
                  <a:rPr lang="en-US" sz="1400" baseline="0"/>
                  <a:t> junction/die temperature</a:t>
                </a:r>
                <a:r>
                  <a:rPr lang="en-US" sz="1400"/>
                  <a:t>), °C</a:t>
                </a:r>
              </a:p>
            </c:rich>
          </c:tx>
          <c:layout>
            <c:manualLayout>
              <c:xMode val="edge"/>
              <c:yMode val="edge"/>
              <c:x val="0.2790041003910656"/>
              <c:y val="0.93100180829889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382144"/>
        <c:crosses val="autoZero"/>
        <c:crossBetween val="midCat"/>
        <c:majorUnit val="50"/>
        <c:minorUnit val="10"/>
      </c:valAx>
      <c:valAx>
        <c:axId val="29382144"/>
        <c:scaling>
          <c:orientation val="minMax"/>
          <c:min val="0.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</a:t>
                </a:r>
                <a:r>
                  <a:rPr lang="en-US" sz="1400" baseline="-25000"/>
                  <a:t>UNEXT</a:t>
                </a:r>
                <a:r>
                  <a:rPr lang="en-US" sz="1400" baseline="0"/>
                  <a:t> relative to 1.8v at same temperature</a:t>
                </a:r>
              </a:p>
            </c:rich>
          </c:tx>
          <c:layout>
            <c:manualLayout>
              <c:xMode val="edge"/>
              <c:yMode val="edge"/>
              <c:x val="2.2417017149964687E-2"/>
              <c:y val="0.18662501357754036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293713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</a:t>
            </a:r>
            <a:r>
              <a:rPr lang="en-US" cap="small" baseline="-25000"/>
              <a:t>UNEXT</a:t>
            </a:r>
            <a:r>
              <a:rPr lang="en-US"/>
              <a:t> Execution</a:t>
            </a:r>
            <a:r>
              <a:rPr lang="en-US" baseline="0"/>
              <a:t> Time vs V</a:t>
            </a:r>
            <a:r>
              <a:rPr lang="en-US" baseline="-25000"/>
              <a:t>DD</a:t>
            </a:r>
            <a:r>
              <a:rPr lang="en-US" baseline="0"/>
              <a:t> any temperature</a:t>
            </a:r>
            <a:endParaRPr lang="en-US" baseline="-25000"/>
          </a:p>
        </c:rich>
      </c:tx>
      <c:layout>
        <c:manualLayout>
          <c:xMode val="edge"/>
          <c:yMode val="edge"/>
          <c:x val="0.16420579957625775"/>
          <c:y val="2.18579276772232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81577754587906"/>
          <c:y val="0.10219202696231793"/>
          <c:w val="0.70206129856257926"/>
          <c:h val="0.67860527680588933"/>
        </c:manualLayout>
      </c:layout>
      <c:scatterChart>
        <c:scatterStyle val="smoothMarker"/>
        <c:varyColors val="0"/>
        <c:ser>
          <c:idx val="3"/>
          <c:order val="0"/>
          <c:tx>
            <c:v>Means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</c:spPr>
          </c:marker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4704178042001778"/>
                  <c:y val="0.23074609158070108"/>
                </c:manualLayout>
              </c:layout>
              <c:numFmt formatCode="General" sourceLinked="0"/>
            </c:trendlineLbl>
          </c:trendline>
          <c:xVal>
            <c:numRef>
              <c:f>'Temp-Raw'!$P$3:$U$3</c:f>
              <c:numCache>
                <c:formatCode>General</c:formatCode>
                <c:ptCount val="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</c:numCache>
            </c:numRef>
          </c:xVal>
          <c:yVal>
            <c:numRef>
              <c:f>'Temp-Raw'!$P$31:$U$31</c:f>
              <c:numCache>
                <c:formatCode>0.00</c:formatCode>
                <c:ptCount val="6"/>
                <c:pt idx="0">
                  <c:v>1.2638059835921223</c:v>
                </c:pt>
                <c:pt idx="1">
                  <c:v>1.1563439438119394</c:v>
                </c:pt>
                <c:pt idx="2">
                  <c:v>1.0702950835074132</c:v>
                </c:pt>
                <c:pt idx="3">
                  <c:v>1</c:v>
                </c:pt>
                <c:pt idx="4">
                  <c:v>0.94315246969851785</c:v>
                </c:pt>
                <c:pt idx="5">
                  <c:v>0.8944674297112426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08256"/>
        <c:axId val="29414528"/>
      </c:scatterChart>
      <c:valAx>
        <c:axId val="29408256"/>
        <c:scaling>
          <c:orientation val="minMax"/>
          <c:max val="2"/>
          <c:min val="1.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V</a:t>
                </a:r>
                <a:r>
                  <a:rPr lang="en-US" sz="1400" baseline="-25000"/>
                  <a:t>DD</a:t>
                </a:r>
                <a:r>
                  <a:rPr lang="en-US" sz="1400"/>
                  <a:t>C</a:t>
                </a:r>
              </a:p>
            </c:rich>
          </c:tx>
          <c:layout>
            <c:manualLayout>
              <c:xMode val="edge"/>
              <c:yMode val="edge"/>
              <c:x val="0.43429191832948594"/>
              <c:y val="0.853284732113215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9414528"/>
        <c:crosses val="autoZero"/>
        <c:crossBetween val="midCat"/>
      </c:valAx>
      <c:valAx>
        <c:axId val="29414528"/>
        <c:scaling>
          <c:orientation val="minMax"/>
          <c:min val="0.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</a:t>
                </a:r>
                <a:r>
                  <a:rPr lang="en-US" sz="1400" baseline="-25000"/>
                  <a:t>UNEXT</a:t>
                </a:r>
                <a:r>
                  <a:rPr lang="en-US" sz="1400" baseline="0"/>
                  <a:t> relative to 1.8v</a:t>
                </a:r>
                <a:endParaRPr lang="en-US" sz="1400" baseline="-25000"/>
              </a:p>
            </c:rich>
          </c:tx>
          <c:layout>
            <c:manualLayout>
              <c:xMode val="edge"/>
              <c:yMode val="edge"/>
              <c:x val="1.7062264807260537E-2"/>
              <c:y val="0.30320062785606433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29408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Leakage current vs T</a:t>
            </a:r>
            <a:r>
              <a:rPr lang="en-US" baseline="-25000"/>
              <a:t>J</a:t>
            </a:r>
            <a:r>
              <a:rPr lang="en-US" baseline="0"/>
              <a:t> at 1.8V</a:t>
            </a:r>
            <a:endParaRPr lang="en-US" baseline="-25000"/>
          </a:p>
        </c:rich>
      </c:tx>
      <c:layout>
        <c:manualLayout>
          <c:xMode val="edge"/>
          <c:yMode val="edge"/>
          <c:x val="0.27487068132547693"/>
          <c:y val="2.42865863080258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81577754587906"/>
          <c:y val="0.10219202696231793"/>
          <c:w val="0.73418981261880423"/>
          <c:h val="0.7878949151920055"/>
        </c:manualLayout>
      </c:layout>
      <c:scatterChart>
        <c:scatterStyle val="smoothMarker"/>
        <c:varyColors val="0"/>
        <c:ser>
          <c:idx val="3"/>
          <c:order val="0"/>
          <c:tx>
            <c:v>Initial</c:v>
          </c:tx>
          <c:marker>
            <c:symbol val="diamond"/>
            <c:size val="7"/>
            <c:spPr>
              <a:solidFill>
                <a:srgbClr val="00B05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'Temp-Raw'!$V$8:$V$25</c:f>
              <c:numCache>
                <c:formatCode>General</c:formatCode>
                <c:ptCount val="18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1.2</c:v>
                </c:pt>
                <c:pt idx="5">
                  <c:v>2.5</c:v>
                </c:pt>
                <c:pt idx="6">
                  <c:v>5.2</c:v>
                </c:pt>
                <c:pt idx="7">
                  <c:v>8.3000000000000007</c:v>
                </c:pt>
                <c:pt idx="8">
                  <c:v>13.6</c:v>
                </c:pt>
                <c:pt idx="9">
                  <c:v>24</c:v>
                </c:pt>
                <c:pt idx="10">
                  <c:v>37</c:v>
                </c:pt>
                <c:pt idx="11">
                  <c:v>60.7</c:v>
                </c:pt>
                <c:pt idx="12">
                  <c:v>105.1</c:v>
                </c:pt>
                <c:pt idx="13">
                  <c:v>150</c:v>
                </c:pt>
                <c:pt idx="14">
                  <c:v>222</c:v>
                </c:pt>
                <c:pt idx="15">
                  <c:v>338</c:v>
                </c:pt>
                <c:pt idx="16">
                  <c:v>513</c:v>
                </c:pt>
                <c:pt idx="17">
                  <c:v>760</c:v>
                </c:pt>
              </c:numCache>
            </c:numRef>
          </c:yVal>
          <c:smooth val="1"/>
        </c:ser>
        <c:ser>
          <c:idx val="4"/>
          <c:order val="1"/>
          <c:tx>
            <c:v>Later</c:v>
          </c:tx>
          <c:marker>
            <c:symbol val="square"/>
            <c:size val="7"/>
            <c:spPr>
              <a:solidFill>
                <a:srgbClr val="FFC000"/>
              </a:solidFill>
            </c:spPr>
          </c:marker>
          <c:xVal>
            <c:numRef>
              <c:f>'Temp-Raw'!$B$8:$B$25</c:f>
              <c:numCache>
                <c:formatCode>General</c:formatCode>
                <c:ptCount val="18"/>
                <c:pt idx="0">
                  <c:v>-50</c:v>
                </c:pt>
                <c:pt idx="1">
                  <c:v>-40</c:v>
                </c:pt>
                <c:pt idx="2">
                  <c:v>-30</c:v>
                </c:pt>
                <c:pt idx="3">
                  <c:v>-20</c:v>
                </c:pt>
                <c:pt idx="4">
                  <c:v>-10</c:v>
                </c:pt>
                <c:pt idx="5">
                  <c:v>0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70</c:v>
                </c:pt>
                <c:pt idx="13">
                  <c:v>80</c:v>
                </c:pt>
                <c:pt idx="14">
                  <c:v>90</c:v>
                </c:pt>
                <c:pt idx="15">
                  <c:v>100</c:v>
                </c:pt>
                <c:pt idx="16">
                  <c:v>110</c:v>
                </c:pt>
                <c:pt idx="17">
                  <c:v>120</c:v>
                </c:pt>
              </c:numCache>
            </c:numRef>
          </c:xVal>
          <c:yVal>
            <c:numRef>
              <c:f>'Temp-Raw'!$W$8:$W$25</c:f>
              <c:numCache>
                <c:formatCode>General</c:formatCode>
                <c:ptCount val="18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1.2</c:v>
                </c:pt>
                <c:pt idx="5">
                  <c:v>2.7</c:v>
                </c:pt>
                <c:pt idx="6">
                  <c:v>5.2</c:v>
                </c:pt>
                <c:pt idx="7">
                  <c:v>8.9</c:v>
                </c:pt>
                <c:pt idx="8">
                  <c:v>15.7</c:v>
                </c:pt>
                <c:pt idx="9">
                  <c:v>25.8</c:v>
                </c:pt>
                <c:pt idx="10">
                  <c:v>41.6</c:v>
                </c:pt>
                <c:pt idx="11">
                  <c:v>69.3</c:v>
                </c:pt>
                <c:pt idx="12">
                  <c:v>113.3</c:v>
                </c:pt>
                <c:pt idx="13">
                  <c:v>166</c:v>
                </c:pt>
                <c:pt idx="14">
                  <c:v>247</c:v>
                </c:pt>
                <c:pt idx="15">
                  <c:v>368</c:v>
                </c:pt>
                <c:pt idx="16">
                  <c:v>558</c:v>
                </c:pt>
                <c:pt idx="17">
                  <c:v>810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67232"/>
        <c:axId val="33190272"/>
      </c:scatterChart>
      <c:valAx>
        <c:axId val="33167232"/>
        <c:scaling>
          <c:orientation val="minMax"/>
          <c:max val="120"/>
          <c:min val="-5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</a:t>
                </a:r>
                <a:r>
                  <a:rPr lang="en-US" sz="1400" baseline="-25000"/>
                  <a:t>J</a:t>
                </a:r>
                <a:r>
                  <a:rPr lang="en-US" sz="1400"/>
                  <a:t> (Local</a:t>
                </a:r>
                <a:r>
                  <a:rPr lang="en-US" sz="1400" baseline="0"/>
                  <a:t> junction/die temperature</a:t>
                </a:r>
                <a:r>
                  <a:rPr lang="en-US" sz="1400"/>
                  <a:t>), °C</a:t>
                </a:r>
              </a:p>
            </c:rich>
          </c:tx>
          <c:layout>
            <c:manualLayout>
              <c:xMode val="edge"/>
              <c:yMode val="edge"/>
              <c:x val="0.2790041003910656"/>
              <c:y val="0.9310018082988986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33190272"/>
        <c:crosses val="autoZero"/>
        <c:crossBetween val="midCat"/>
        <c:majorUnit val="50"/>
        <c:minorUnit val="10"/>
      </c:valAx>
      <c:valAx>
        <c:axId val="3319027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I</a:t>
                </a:r>
                <a:r>
                  <a:rPr lang="en-US" sz="1400" baseline="-25000"/>
                  <a:t>TOTAL</a:t>
                </a:r>
                <a:r>
                  <a:rPr lang="en-US" sz="1400"/>
                  <a:t>C, </a:t>
                </a:r>
                <a:r>
                  <a:rPr lang="el-GR" sz="1400">
                    <a:latin typeface="Calibri"/>
                    <a:cs typeface="Calibri"/>
                  </a:rPr>
                  <a:t>μ</a:t>
                </a:r>
                <a:r>
                  <a:rPr lang="en-US" sz="1400">
                    <a:latin typeface="Calibri"/>
                    <a:cs typeface="Calibri"/>
                  </a:rPr>
                  <a:t>A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1.8847182254828589E-2"/>
              <c:y val="0.4197762421345882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33167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cap="small" baseline="0"/>
              <a:t>sh</a:t>
            </a:r>
            <a:r>
              <a:rPr lang="en-US"/>
              <a:t>, I</a:t>
            </a:r>
            <a:r>
              <a:rPr lang="en-US" cap="small" baseline="0"/>
              <a:t>sl</a:t>
            </a:r>
            <a:r>
              <a:rPr lang="en-US"/>
              <a:t>, I</a:t>
            </a:r>
            <a:r>
              <a:rPr lang="en-US" cap="small" baseline="0"/>
              <a:t>smax</a:t>
            </a:r>
            <a:r>
              <a:rPr lang="en-US"/>
              <a:t> GPIO</a:t>
            </a:r>
            <a:r>
              <a:rPr lang="en-US" baseline="0"/>
              <a:t> &amp; DAC</a:t>
            </a:r>
            <a:r>
              <a:rPr lang="en-US"/>
              <a:t> Current in Saturation</a:t>
            </a:r>
          </a:p>
        </c:rich>
      </c:tx>
      <c:layout>
        <c:manualLayout>
          <c:xMode val="edge"/>
          <c:yMode val="edge"/>
          <c:x val="0.14288296744363907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 Current Sunk</c:v>
          </c:tx>
          <c:spPr>
            <a:ln w="28575">
              <a:noFill/>
            </a:ln>
          </c:spPr>
          <c:marker>
            <c:symbol val="diamond"/>
            <c:size val="3"/>
          </c:marker>
          <c:yVal>
            <c:numRef>
              <c:f>Raw!$M$10:$M$459</c:f>
              <c:numCache>
                <c:formatCode>##0.0E+0</c:formatCode>
                <c:ptCount val="450"/>
                <c:pt idx="0">
                  <c:v>4.0420560747663543E-2</c:v>
                </c:pt>
                <c:pt idx="1">
                  <c:v>4.0140186915887853E-2</c:v>
                </c:pt>
                <c:pt idx="2">
                  <c:v>4.0981308411214952E-2</c:v>
                </c:pt>
                <c:pt idx="3">
                  <c:v>4.0046728971962611E-2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4.1915887850467286E-2</c:v>
                </c:pt>
                <c:pt idx="10">
                  <c:v>4.1682242990654206E-2</c:v>
                </c:pt>
                <c:pt idx="11">
                  <c:v>4.2056074766355138E-2</c:v>
                </c:pt>
                <c:pt idx="12">
                  <c:v>4.1915887850467286E-2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4.1028037383177569E-2</c:v>
                </c:pt>
                <c:pt idx="19">
                  <c:v>4.08411214953271E-2</c:v>
                </c:pt>
                <c:pt idx="20">
                  <c:v>4.1355140186915884E-2</c:v>
                </c:pt>
                <c:pt idx="21">
                  <c:v>4.1261682242990656E-2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4.1588785046728971E-2</c:v>
                </c:pt>
                <c:pt idx="28">
                  <c:v>4.1355140186915884E-2</c:v>
                </c:pt>
                <c:pt idx="29">
                  <c:v>4.1775700934579434E-2</c:v>
                </c:pt>
                <c:pt idx="30">
                  <c:v>4.1542056074766354E-2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4.1728971962616823E-2</c:v>
                </c:pt>
                <c:pt idx="37">
                  <c:v>4.1542056074766354E-2</c:v>
                </c:pt>
                <c:pt idx="38">
                  <c:v>4.1775700934579434E-2</c:v>
                </c:pt>
                <c:pt idx="39">
                  <c:v>4.1635514018691588E-2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3.8504672897196258E-2</c:v>
                </c:pt>
                <c:pt idx="46">
                  <c:v>3.8224299065420554E-2</c:v>
                </c:pt>
                <c:pt idx="47">
                  <c:v>3.8598130841121493E-2</c:v>
                </c:pt>
                <c:pt idx="48">
                  <c:v>3.7757009345794387E-2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3.7757009345794387E-2</c:v>
                </c:pt>
                <c:pt idx="55">
                  <c:v>3.7476635514018683E-2</c:v>
                </c:pt>
                <c:pt idx="56">
                  <c:v>3.7897196261682246E-2</c:v>
                </c:pt>
                <c:pt idx="57">
                  <c:v>3.7663551401869159E-2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3.8691588785046728E-2</c:v>
                </c:pt>
                <c:pt idx="64">
                  <c:v>3.8364485981308413E-2</c:v>
                </c:pt>
                <c:pt idx="65">
                  <c:v>3.8504672897196258E-2</c:v>
                </c:pt>
                <c:pt idx="66">
                  <c:v>3.8457943925233641E-2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3.929906542056074E-2</c:v>
                </c:pt>
                <c:pt idx="73">
                  <c:v>3.8971962616822425E-2</c:v>
                </c:pt>
                <c:pt idx="74">
                  <c:v>3.9345794392523357E-2</c:v>
                </c:pt>
                <c:pt idx="75">
                  <c:v>3.901869158878505E-2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3.8691588785046728E-2</c:v>
                </c:pt>
                <c:pt idx="91">
                  <c:v>3.8785046728971963E-2</c:v>
                </c:pt>
                <c:pt idx="92">
                  <c:v>3.929906542056074E-2</c:v>
                </c:pt>
                <c:pt idx="93">
                  <c:v>3.8925233644859808E-2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3.7897196261682246E-2</c:v>
                </c:pt>
                <c:pt idx="100">
                  <c:v>3.771028037383177E-2</c:v>
                </c:pt>
                <c:pt idx="101">
                  <c:v>3.8224299065420554E-2</c:v>
                </c:pt>
                <c:pt idx="102">
                  <c:v>3.7570093457943925E-2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3.8691588785046728E-2</c:v>
                </c:pt>
                <c:pt idx="109">
                  <c:v>3.8177570093457937E-2</c:v>
                </c:pt>
                <c:pt idx="110">
                  <c:v>3.906542056074766E-2</c:v>
                </c:pt>
                <c:pt idx="111">
                  <c:v>3.8177570093457937E-2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3.8598130841121493E-2</c:v>
                </c:pt>
                <c:pt idx="118">
                  <c:v>3.8457943925233641E-2</c:v>
                </c:pt>
                <c:pt idx="119">
                  <c:v>3.8925233644859808E-2</c:v>
                </c:pt>
                <c:pt idx="120">
                  <c:v>3.8457943925233641E-2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3.9205607476635512E-2</c:v>
                </c:pt>
                <c:pt idx="127">
                  <c:v>3.901869158878505E-2</c:v>
                </c:pt>
                <c:pt idx="128">
                  <c:v>3.9579439252336444E-2</c:v>
                </c:pt>
                <c:pt idx="129">
                  <c:v>3.901869158878505E-2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4.2289719626168218E-2</c:v>
                </c:pt>
                <c:pt idx="136">
                  <c:v>4.2056074766355138E-2</c:v>
                </c:pt>
                <c:pt idx="137">
                  <c:v>4.2336448598130835E-2</c:v>
                </c:pt>
                <c:pt idx="138">
                  <c:v>4.2242990654205601E-2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4.238317757009346E-2</c:v>
                </c:pt>
                <c:pt idx="145">
                  <c:v>4.2149532710280373E-2</c:v>
                </c:pt>
                <c:pt idx="146">
                  <c:v>4.2663551401869157E-2</c:v>
                </c:pt>
                <c:pt idx="147">
                  <c:v>4.2056074766355138E-2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4.2149532710280373E-2</c:v>
                </c:pt>
                <c:pt idx="154">
                  <c:v>4.1775700934579434E-2</c:v>
                </c:pt>
                <c:pt idx="155">
                  <c:v>4.219626168224299E-2</c:v>
                </c:pt>
                <c:pt idx="156">
                  <c:v>4.1822429906542051E-2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3.925233644859813E-2</c:v>
                </c:pt>
                <c:pt idx="163">
                  <c:v>3.9345794392523357E-2</c:v>
                </c:pt>
                <c:pt idx="164">
                  <c:v>4.0046728971962611E-2</c:v>
                </c:pt>
                <c:pt idx="165">
                  <c:v>3.9999999999999994E-2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4.2570093457943922E-2</c:v>
                </c:pt>
                <c:pt idx="172">
                  <c:v>4.2289719626168218E-2</c:v>
                </c:pt>
                <c:pt idx="173">
                  <c:v>4.261682242990654E-2</c:v>
                </c:pt>
                <c:pt idx="174">
                  <c:v>4.2663551401869157E-2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4.2710280373831774E-2</c:v>
                </c:pt>
                <c:pt idx="181">
                  <c:v>4.2476635514018687E-2</c:v>
                </c:pt>
                <c:pt idx="182">
                  <c:v>4.2990654205607472E-2</c:v>
                </c:pt>
                <c:pt idx="183">
                  <c:v>4.2149532710280373E-2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4.2757009345794392E-2</c:v>
                </c:pt>
                <c:pt idx="190">
                  <c:v>4.2523364485981305E-2</c:v>
                </c:pt>
                <c:pt idx="191">
                  <c:v>4.3037383177570089E-2</c:v>
                </c:pt>
                <c:pt idx="192">
                  <c:v>4.219626168224299E-2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4.2336448598130835E-2</c:v>
                </c:pt>
                <c:pt idx="199">
                  <c:v>4.2056074766355138E-2</c:v>
                </c:pt>
                <c:pt idx="200">
                  <c:v>4.2710280373831774E-2</c:v>
                </c:pt>
                <c:pt idx="201">
                  <c:v>4.2289719626168218E-2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4.2803738317757009E-2</c:v>
                </c:pt>
                <c:pt idx="208">
                  <c:v>4.2663551401869157E-2</c:v>
                </c:pt>
                <c:pt idx="209">
                  <c:v>4.3177570093457941E-2</c:v>
                </c:pt>
                <c:pt idx="210">
                  <c:v>4.261682242990654E-2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4.2009345794392521E-2</c:v>
                </c:pt>
                <c:pt idx="217">
                  <c:v>4.1962616822429903E-2</c:v>
                </c:pt>
                <c:pt idx="218">
                  <c:v>4.2570093457943922E-2</c:v>
                </c:pt>
                <c:pt idx="219">
                  <c:v>4.2149532710280373E-2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3.771028037383177E-2</c:v>
                </c:pt>
                <c:pt idx="226">
                  <c:v>3.7663551401869159E-2</c:v>
                </c:pt>
                <c:pt idx="227">
                  <c:v>3.8084112149532709E-2</c:v>
                </c:pt>
                <c:pt idx="228">
                  <c:v>3.7850467289719622E-2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3.901869158878505E-2</c:v>
                </c:pt>
                <c:pt idx="235">
                  <c:v>3.8738317757009345E-2</c:v>
                </c:pt>
                <c:pt idx="236">
                  <c:v>3.906542056074766E-2</c:v>
                </c:pt>
                <c:pt idx="237">
                  <c:v>3.901869158878505E-2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3.6775700934579443E-2</c:v>
                </c:pt>
                <c:pt idx="244">
                  <c:v>3.6495327102803739E-2</c:v>
                </c:pt>
                <c:pt idx="245">
                  <c:v>3.6822429906542054E-2</c:v>
                </c:pt>
                <c:pt idx="246">
                  <c:v>3.6869158878504671E-2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3.8598130841121493E-2</c:v>
                </c:pt>
                <c:pt idx="253">
                  <c:v>3.8084112149532709E-2</c:v>
                </c:pt>
                <c:pt idx="254">
                  <c:v>3.8598130841121493E-2</c:v>
                </c:pt>
                <c:pt idx="255">
                  <c:v>3.8037383177570092E-2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3.7850467289719622E-2</c:v>
                </c:pt>
                <c:pt idx="262">
                  <c:v>3.7757009345794387E-2</c:v>
                </c:pt>
                <c:pt idx="263">
                  <c:v>3.8411214953271024E-2</c:v>
                </c:pt>
                <c:pt idx="264">
                  <c:v>3.7663551401869159E-2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3.9392523364485982E-2</c:v>
                </c:pt>
                <c:pt idx="271">
                  <c:v>3.9672897196261679E-2</c:v>
                </c:pt>
                <c:pt idx="272">
                  <c:v>3.9999999999999994E-2</c:v>
                </c:pt>
                <c:pt idx="273">
                  <c:v>4.0046728971962611E-2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3.8644859813084111E-2</c:v>
                </c:pt>
                <c:pt idx="280">
                  <c:v>3.8411214953271024E-2</c:v>
                </c:pt>
                <c:pt idx="281">
                  <c:v>3.8691588785046728E-2</c:v>
                </c:pt>
                <c:pt idx="282">
                  <c:v>3.8504672897196258E-2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4.0327102803738316E-2</c:v>
                </c:pt>
                <c:pt idx="289">
                  <c:v>3.9813084112149531E-2</c:v>
                </c:pt>
                <c:pt idx="290">
                  <c:v>3.9859813084112149E-2</c:v>
                </c:pt>
                <c:pt idx="291">
                  <c:v>3.9953271028037383E-2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4.0420560747663543E-2</c:v>
                </c:pt>
                <c:pt idx="298">
                  <c:v>4.0233644859813081E-2</c:v>
                </c:pt>
                <c:pt idx="299">
                  <c:v>4.065420560747663E-2</c:v>
                </c:pt>
                <c:pt idx="300">
                  <c:v>4.0560747663551402E-2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4.0514018691588785E-2</c:v>
                </c:pt>
                <c:pt idx="307">
                  <c:v>4.0233644859813081E-2</c:v>
                </c:pt>
                <c:pt idx="308">
                  <c:v>4.0700934579439248E-2</c:v>
                </c:pt>
                <c:pt idx="309">
                  <c:v>4.0700934579439248E-2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3.9485981308411217E-2</c:v>
                </c:pt>
                <c:pt idx="316">
                  <c:v>3.9205607476635512E-2</c:v>
                </c:pt>
                <c:pt idx="317">
                  <c:v>3.9392523364485982E-2</c:v>
                </c:pt>
                <c:pt idx="318">
                  <c:v>3.925233644859813E-2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3.9485981308411217E-2</c:v>
                </c:pt>
                <c:pt idx="325">
                  <c:v>3.929906542056074E-2</c:v>
                </c:pt>
                <c:pt idx="326">
                  <c:v>3.9485981308411217E-2</c:v>
                </c:pt>
                <c:pt idx="327">
                  <c:v>3.925233644859813E-2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3.9719626168224297E-2</c:v>
                </c:pt>
                <c:pt idx="334">
                  <c:v>3.9532710280373827E-2</c:v>
                </c:pt>
                <c:pt idx="335">
                  <c:v>3.9766355140186914E-2</c:v>
                </c:pt>
                <c:pt idx="336">
                  <c:v>3.9532710280373827E-2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3.8831775700934573E-2</c:v>
                </c:pt>
                <c:pt idx="343">
                  <c:v>3.8411214953271024E-2</c:v>
                </c:pt>
                <c:pt idx="344">
                  <c:v>3.8831775700934573E-2</c:v>
                </c:pt>
                <c:pt idx="345">
                  <c:v>3.8504672897196258E-2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3.8971962616822425E-2</c:v>
                </c:pt>
                <c:pt idx="352">
                  <c:v>3.8691588785046728E-2</c:v>
                </c:pt>
                <c:pt idx="353">
                  <c:v>3.9205607476635512E-2</c:v>
                </c:pt>
                <c:pt idx="354">
                  <c:v>3.8738317757009345E-2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3.9205607476635512E-2</c:v>
                </c:pt>
                <c:pt idx="361">
                  <c:v>3.9205607476635512E-2</c:v>
                </c:pt>
                <c:pt idx="362">
                  <c:v>3.9626168224299062E-2</c:v>
                </c:pt>
                <c:pt idx="363">
                  <c:v>3.929906542056074E-2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4.0700934579439248E-2</c:v>
                </c:pt>
                <c:pt idx="370">
                  <c:v>4.0514018691588785E-2</c:v>
                </c:pt>
                <c:pt idx="371">
                  <c:v>4.0794392523364482E-2</c:v>
                </c:pt>
                <c:pt idx="372">
                  <c:v>4.0747663551401865E-2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4.0046728971962611E-2</c:v>
                </c:pt>
                <c:pt idx="379">
                  <c:v>3.9672897196261679E-2</c:v>
                </c:pt>
                <c:pt idx="380">
                  <c:v>4.0140186915887853E-2</c:v>
                </c:pt>
                <c:pt idx="381">
                  <c:v>4.0233644859813081E-2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4.0140186915887853E-2</c:v>
                </c:pt>
                <c:pt idx="388">
                  <c:v>3.9859813084112149E-2</c:v>
                </c:pt>
                <c:pt idx="389">
                  <c:v>4.0327102803738316E-2</c:v>
                </c:pt>
                <c:pt idx="390">
                  <c:v>4.0280373831775698E-2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4.0420560747663543E-2</c:v>
                </c:pt>
                <c:pt idx="397">
                  <c:v>4.0093457943925229E-2</c:v>
                </c:pt>
                <c:pt idx="398">
                  <c:v>4.060747663551402E-2</c:v>
                </c:pt>
                <c:pt idx="399">
                  <c:v>4.0093457943925229E-2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4.1448598130841119E-2</c:v>
                </c:pt>
                <c:pt idx="406">
                  <c:v>4.1168224299065415E-2</c:v>
                </c:pt>
                <c:pt idx="407">
                  <c:v>4.1588785046728971E-2</c:v>
                </c:pt>
                <c:pt idx="408">
                  <c:v>4.1495327102803736E-2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4.1028037383177569E-2</c:v>
                </c:pt>
                <c:pt idx="415">
                  <c:v>4.08411214953271E-2</c:v>
                </c:pt>
                <c:pt idx="416">
                  <c:v>4.1028037383177569E-2</c:v>
                </c:pt>
                <c:pt idx="417">
                  <c:v>4.065420560747663E-2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4.1214953271028032E-2</c:v>
                </c:pt>
                <c:pt idx="424">
                  <c:v>4.0887850467289717E-2</c:v>
                </c:pt>
                <c:pt idx="425">
                  <c:v>4.1214953271028032E-2</c:v>
                </c:pt>
                <c:pt idx="426">
                  <c:v>4.1214953271028032E-2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3.9439252336448599E-2</c:v>
                </c:pt>
                <c:pt idx="433">
                  <c:v>3.9485981308411217E-2</c:v>
                </c:pt>
                <c:pt idx="434">
                  <c:v>3.9672897196261679E-2</c:v>
                </c:pt>
                <c:pt idx="435">
                  <c:v>3.9439252336448599E-2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4.0467289719626161E-2</c:v>
                </c:pt>
                <c:pt idx="442">
                  <c:v>4.0046728971962611E-2</c:v>
                </c:pt>
                <c:pt idx="443">
                  <c:v>4.0280373831775698E-2</c:v>
                </c:pt>
                <c:pt idx="444">
                  <c:v>3.9672897196261679E-2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P Current Sourced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  <a:alpha val="78000"/>
                </a:schemeClr>
              </a:solidFill>
              <a:ln>
                <a:solidFill>
                  <a:schemeClr val="accent6">
                    <a:lumMod val="75000"/>
                    <a:alpha val="79000"/>
                  </a:schemeClr>
                </a:solidFill>
              </a:ln>
            </c:spPr>
          </c:marker>
          <c:yVal>
            <c:numRef>
              <c:f>Raw!$K$10:$K$459</c:f>
              <c:numCache>
                <c:formatCode>##0.0E+0</c:formatCode>
                <c:ptCount val="450"/>
                <c:pt idx="0">
                  <c:v>4.7383177570093457E-2</c:v>
                </c:pt>
                <c:pt idx="1">
                  <c:v>4.5934579439252332E-2</c:v>
                </c:pt>
                <c:pt idx="2">
                  <c:v>4.7429906542056074E-2</c:v>
                </c:pt>
                <c:pt idx="3">
                  <c:v>4.5887850467289715E-2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2.6588785046728972E-2</c:v>
                </c:pt>
                <c:pt idx="9">
                  <c:v>4.6401869158878499E-2</c:v>
                </c:pt>
                <c:pt idx="10">
                  <c:v>4.5607476635514017E-2</c:v>
                </c:pt>
                <c:pt idx="11">
                  <c:v>4.7102803738317753E-2</c:v>
                </c:pt>
                <c:pt idx="12">
                  <c:v>4.6635514018691586E-2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2.6869158878504672E-2</c:v>
                </c:pt>
                <c:pt idx="18">
                  <c:v>4.6962616822429908E-2</c:v>
                </c:pt>
                <c:pt idx="19">
                  <c:v>4.5841121495327104E-2</c:v>
                </c:pt>
                <c:pt idx="20">
                  <c:v>4.7009345794392518E-2</c:v>
                </c:pt>
                <c:pt idx="21">
                  <c:v>4.6495327102803741E-2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2.6635514018691589E-2</c:v>
                </c:pt>
                <c:pt idx="27">
                  <c:v>4.7476635514018685E-2</c:v>
                </c:pt>
                <c:pt idx="28">
                  <c:v>4.6168224299065419E-2</c:v>
                </c:pt>
                <c:pt idx="29">
                  <c:v>4.6962616822429908E-2</c:v>
                </c:pt>
                <c:pt idx="30">
                  <c:v>4.6495327102803741E-2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2.6401869158878506E-2</c:v>
                </c:pt>
                <c:pt idx="36">
                  <c:v>4.5607476635514017E-2</c:v>
                </c:pt>
                <c:pt idx="37">
                  <c:v>4.4532710280373825E-2</c:v>
                </c:pt>
                <c:pt idx="38">
                  <c:v>4.5841121495327104E-2</c:v>
                </c:pt>
                <c:pt idx="39">
                  <c:v>4.5373831775700937E-2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2.5887850467289718E-2</c:v>
                </c:pt>
                <c:pt idx="45">
                  <c:v>4.7009345794392518E-2</c:v>
                </c:pt>
                <c:pt idx="46">
                  <c:v>4.5794392523364487E-2</c:v>
                </c:pt>
                <c:pt idx="47">
                  <c:v>4.7102803738317753E-2</c:v>
                </c:pt>
                <c:pt idx="48">
                  <c:v>4.5186915887850461E-2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2.6214953271028036E-2</c:v>
                </c:pt>
                <c:pt idx="54">
                  <c:v>4.8457943925233643E-2</c:v>
                </c:pt>
                <c:pt idx="55">
                  <c:v>4.7289719626168222E-2</c:v>
                </c:pt>
                <c:pt idx="56">
                  <c:v>4.8130841121495321E-2</c:v>
                </c:pt>
                <c:pt idx="57">
                  <c:v>4.7757009345794389E-2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2.6822429906542055E-2</c:v>
                </c:pt>
                <c:pt idx="63">
                  <c:v>4.7383177570093457E-2</c:v>
                </c:pt>
                <c:pt idx="64">
                  <c:v>4.6074766355140184E-2</c:v>
                </c:pt>
                <c:pt idx="65">
                  <c:v>4.6869158878504673E-2</c:v>
                </c:pt>
                <c:pt idx="66">
                  <c:v>4.6962616822429908E-2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2.6214953271028036E-2</c:v>
                </c:pt>
                <c:pt idx="72">
                  <c:v>4.5981308411214949E-2</c:v>
                </c:pt>
                <c:pt idx="73">
                  <c:v>4.4859813084112146E-2</c:v>
                </c:pt>
                <c:pt idx="74">
                  <c:v>4.6168224299065419E-2</c:v>
                </c:pt>
                <c:pt idx="75">
                  <c:v>4.5280373831775696E-2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2.6261682242990653E-2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4.8224299065420556E-2</c:v>
                </c:pt>
                <c:pt idx="91">
                  <c:v>4.7009345794392518E-2</c:v>
                </c:pt>
                <c:pt idx="92">
                  <c:v>4.850467289719626E-2</c:v>
                </c:pt>
                <c:pt idx="93">
                  <c:v>4.7943925233644859E-2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2.7383177570093457E-2</c:v>
                </c:pt>
                <c:pt idx="99">
                  <c:v>4.8551401869158878E-2</c:v>
                </c:pt>
                <c:pt idx="100">
                  <c:v>4.7242990654205605E-2</c:v>
                </c:pt>
                <c:pt idx="101">
                  <c:v>4.8457943925233643E-2</c:v>
                </c:pt>
                <c:pt idx="102">
                  <c:v>4.7803738317757007E-2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2.7149532710280373E-2</c:v>
                </c:pt>
                <c:pt idx="108">
                  <c:v>4.7289719626168222E-2</c:v>
                </c:pt>
                <c:pt idx="109">
                  <c:v>4.6308411214953264E-2</c:v>
                </c:pt>
                <c:pt idx="110">
                  <c:v>4.8177570093457939E-2</c:v>
                </c:pt>
                <c:pt idx="111">
                  <c:v>4.5887850467289715E-2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2.6588785046728972E-2</c:v>
                </c:pt>
                <c:pt idx="117">
                  <c:v>4.7056074766355135E-2</c:v>
                </c:pt>
                <c:pt idx="118">
                  <c:v>4.6074766355140184E-2</c:v>
                </c:pt>
                <c:pt idx="119">
                  <c:v>4.7663551401869154E-2</c:v>
                </c:pt>
                <c:pt idx="120">
                  <c:v>4.691588785046729E-2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2.761682242990654E-2</c:v>
                </c:pt>
                <c:pt idx="126">
                  <c:v>4.8130841121495321E-2</c:v>
                </c:pt>
                <c:pt idx="127">
                  <c:v>4.6822429906542055E-2</c:v>
                </c:pt>
                <c:pt idx="128">
                  <c:v>4.7990654205607476E-2</c:v>
                </c:pt>
                <c:pt idx="129">
                  <c:v>4.6775700934579431E-2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2.7289719626168222E-2</c:v>
                </c:pt>
                <c:pt idx="135">
                  <c:v>3.771028037383177E-2</c:v>
                </c:pt>
                <c:pt idx="136">
                  <c:v>3.6822429906542054E-2</c:v>
                </c:pt>
                <c:pt idx="137">
                  <c:v>3.7616822429906542E-2</c:v>
                </c:pt>
                <c:pt idx="138">
                  <c:v>3.7943925233644857E-2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2.177570093457944E-2</c:v>
                </c:pt>
                <c:pt idx="144">
                  <c:v>3.728971962616822E-2</c:v>
                </c:pt>
                <c:pt idx="145">
                  <c:v>3.6308411214953269E-2</c:v>
                </c:pt>
                <c:pt idx="146">
                  <c:v>3.7383177570093455E-2</c:v>
                </c:pt>
                <c:pt idx="147">
                  <c:v>3.6775700934579443E-2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2.1261682242990652E-2</c:v>
                </c:pt>
                <c:pt idx="153">
                  <c:v>3.6775700934579443E-2</c:v>
                </c:pt>
                <c:pt idx="154">
                  <c:v>3.5841121495327102E-2</c:v>
                </c:pt>
                <c:pt idx="155">
                  <c:v>3.6542056074766356E-2</c:v>
                </c:pt>
                <c:pt idx="156">
                  <c:v>3.6308411214953269E-2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2.0747663551401868E-2</c:v>
                </c:pt>
                <c:pt idx="162">
                  <c:v>3.6869158878504671E-2</c:v>
                </c:pt>
                <c:pt idx="163">
                  <c:v>3.593457943925233E-2</c:v>
                </c:pt>
                <c:pt idx="164">
                  <c:v>3.6869158878504671E-2</c:v>
                </c:pt>
                <c:pt idx="165">
                  <c:v>3.6588785046728967E-2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2.1261682242990652E-2</c:v>
                </c:pt>
                <c:pt idx="171">
                  <c:v>3.8130841121495326E-2</c:v>
                </c:pt>
                <c:pt idx="172">
                  <c:v>3.7102803738317751E-2</c:v>
                </c:pt>
                <c:pt idx="173">
                  <c:v>3.7943925233644857E-2</c:v>
                </c:pt>
                <c:pt idx="174">
                  <c:v>3.8037383177570092E-2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2.1822429906542054E-2</c:v>
                </c:pt>
                <c:pt idx="180">
                  <c:v>3.8551401869158876E-2</c:v>
                </c:pt>
                <c:pt idx="181">
                  <c:v>3.7803738317757005E-2</c:v>
                </c:pt>
                <c:pt idx="182">
                  <c:v>3.8785046728971963E-2</c:v>
                </c:pt>
                <c:pt idx="183">
                  <c:v>3.771028037383177E-2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2.219626168224299E-2</c:v>
                </c:pt>
                <c:pt idx="189">
                  <c:v>3.9766355140186914E-2</c:v>
                </c:pt>
                <c:pt idx="190">
                  <c:v>3.8738317757009345E-2</c:v>
                </c:pt>
                <c:pt idx="191">
                  <c:v>3.9626168224299062E-2</c:v>
                </c:pt>
                <c:pt idx="192">
                  <c:v>3.8084112149532709E-2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2.2336448598130842E-2</c:v>
                </c:pt>
                <c:pt idx="198">
                  <c:v>3.925233644859813E-2</c:v>
                </c:pt>
                <c:pt idx="199">
                  <c:v>3.8224299065420554E-2</c:v>
                </c:pt>
                <c:pt idx="200">
                  <c:v>3.9485981308411217E-2</c:v>
                </c:pt>
                <c:pt idx="201">
                  <c:v>3.8644859813084111E-2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2.2149532710280372E-2</c:v>
                </c:pt>
                <c:pt idx="207">
                  <c:v>3.906542056074766E-2</c:v>
                </c:pt>
                <c:pt idx="208">
                  <c:v>3.8224299065420554E-2</c:v>
                </c:pt>
                <c:pt idx="209">
                  <c:v>3.9439252336448599E-2</c:v>
                </c:pt>
                <c:pt idx="210">
                  <c:v>3.8691588785046728E-2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2.2242990654205607E-2</c:v>
                </c:pt>
                <c:pt idx="216">
                  <c:v>3.9112149532710277E-2</c:v>
                </c:pt>
                <c:pt idx="217">
                  <c:v>3.8177570093457937E-2</c:v>
                </c:pt>
                <c:pt idx="218">
                  <c:v>3.8785046728971963E-2</c:v>
                </c:pt>
                <c:pt idx="219">
                  <c:v>3.8831775700934573E-2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2.2149532710280372E-2</c:v>
                </c:pt>
                <c:pt idx="225">
                  <c:v>3.9579439252336444E-2</c:v>
                </c:pt>
                <c:pt idx="226">
                  <c:v>3.8785046728971963E-2</c:v>
                </c:pt>
                <c:pt idx="227">
                  <c:v>3.9439252336448599E-2</c:v>
                </c:pt>
                <c:pt idx="228">
                  <c:v>3.9626168224299062E-2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2.2336448598130842E-2</c:v>
                </c:pt>
                <c:pt idx="234">
                  <c:v>3.9719626168224297E-2</c:v>
                </c:pt>
                <c:pt idx="235">
                  <c:v>3.8878504672897191E-2</c:v>
                </c:pt>
                <c:pt idx="236">
                  <c:v>3.9626168224299062E-2</c:v>
                </c:pt>
                <c:pt idx="237">
                  <c:v>3.8925233644859808E-2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2.2242990654205607E-2</c:v>
                </c:pt>
                <c:pt idx="243">
                  <c:v>3.8644859813084111E-2</c:v>
                </c:pt>
                <c:pt idx="244">
                  <c:v>3.771028037383177E-2</c:v>
                </c:pt>
                <c:pt idx="245">
                  <c:v>3.8551401869158876E-2</c:v>
                </c:pt>
                <c:pt idx="246">
                  <c:v>3.7990654205607474E-2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2.1495327102803736E-2</c:v>
                </c:pt>
                <c:pt idx="252">
                  <c:v>3.9579439252336444E-2</c:v>
                </c:pt>
                <c:pt idx="253">
                  <c:v>3.8644859813084111E-2</c:v>
                </c:pt>
                <c:pt idx="254">
                  <c:v>3.9626168224299062E-2</c:v>
                </c:pt>
                <c:pt idx="255">
                  <c:v>3.8504672897196258E-2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2.2009345794392524E-2</c:v>
                </c:pt>
                <c:pt idx="261">
                  <c:v>3.8037383177570092E-2</c:v>
                </c:pt>
                <c:pt idx="262">
                  <c:v>3.7336448598130838E-2</c:v>
                </c:pt>
                <c:pt idx="263">
                  <c:v>3.8411214953271024E-2</c:v>
                </c:pt>
                <c:pt idx="264">
                  <c:v>3.7570093457943925E-2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2.1542056074766353E-2</c:v>
                </c:pt>
                <c:pt idx="270">
                  <c:v>4.4906542056074764E-2</c:v>
                </c:pt>
                <c:pt idx="271">
                  <c:v>4.3691588785046725E-2</c:v>
                </c:pt>
                <c:pt idx="272">
                  <c:v>4.4766355140186911E-2</c:v>
                </c:pt>
                <c:pt idx="273">
                  <c:v>4.4906542056074764E-2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2.5514018691588786E-2</c:v>
                </c:pt>
                <c:pt idx="279">
                  <c:v>4.4299065420560745E-2</c:v>
                </c:pt>
                <c:pt idx="280">
                  <c:v>4.3084112149532706E-2</c:v>
                </c:pt>
                <c:pt idx="281">
                  <c:v>4.3925233644859812E-2</c:v>
                </c:pt>
                <c:pt idx="282">
                  <c:v>4.3925233644859812E-2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2.5233644859813081E-2</c:v>
                </c:pt>
                <c:pt idx="288">
                  <c:v>4.514018691588785E-2</c:v>
                </c:pt>
                <c:pt idx="289">
                  <c:v>4.4018691588785047E-2</c:v>
                </c:pt>
                <c:pt idx="290">
                  <c:v>4.5093457943925233E-2</c:v>
                </c:pt>
                <c:pt idx="291">
                  <c:v>4.5700934579439252E-2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2.602803738317757E-2</c:v>
                </c:pt>
                <c:pt idx="297">
                  <c:v>4.3457943925233639E-2</c:v>
                </c:pt>
                <c:pt idx="298">
                  <c:v>4.2476635514018687E-2</c:v>
                </c:pt>
                <c:pt idx="299">
                  <c:v>4.3504672897196263E-2</c:v>
                </c:pt>
                <c:pt idx="300">
                  <c:v>4.378504672897196E-2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2.4999999999999998E-2</c:v>
                </c:pt>
                <c:pt idx="306">
                  <c:v>4.4112149532710275E-2</c:v>
                </c:pt>
                <c:pt idx="307">
                  <c:v>4.3084112149532706E-2</c:v>
                </c:pt>
                <c:pt idx="308">
                  <c:v>4.4158878504672892E-2</c:v>
                </c:pt>
                <c:pt idx="309">
                  <c:v>4.4766355140186911E-2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2.5327102803738316E-2</c:v>
                </c:pt>
                <c:pt idx="315">
                  <c:v>4.0747663551401865E-2</c:v>
                </c:pt>
                <c:pt idx="316">
                  <c:v>3.9859813084112149E-2</c:v>
                </c:pt>
                <c:pt idx="317">
                  <c:v>4.0887850467289717E-2</c:v>
                </c:pt>
                <c:pt idx="318">
                  <c:v>4.0514018691588785E-2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2.3177570093457941E-2</c:v>
                </c:pt>
                <c:pt idx="324">
                  <c:v>4.0233644859813081E-2</c:v>
                </c:pt>
                <c:pt idx="325">
                  <c:v>3.9205607476635512E-2</c:v>
                </c:pt>
                <c:pt idx="326">
                  <c:v>4.0046728971962611E-2</c:v>
                </c:pt>
                <c:pt idx="327">
                  <c:v>3.9719626168224297E-2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2.2616822429906539E-2</c:v>
                </c:pt>
                <c:pt idx="333">
                  <c:v>4.0981308411214952E-2</c:v>
                </c:pt>
                <c:pt idx="334">
                  <c:v>4.0140186915887853E-2</c:v>
                </c:pt>
                <c:pt idx="335">
                  <c:v>4.1121495327102797E-2</c:v>
                </c:pt>
                <c:pt idx="336">
                  <c:v>4.0560747663551402E-2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2.3224299065420558E-2</c:v>
                </c:pt>
                <c:pt idx="342">
                  <c:v>3.9766355140186914E-2</c:v>
                </c:pt>
                <c:pt idx="343">
                  <c:v>3.8971962616822425E-2</c:v>
                </c:pt>
                <c:pt idx="344">
                  <c:v>4.0280373831775698E-2</c:v>
                </c:pt>
                <c:pt idx="345">
                  <c:v>3.929906542056074E-2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2.2429906542056073E-2</c:v>
                </c:pt>
                <c:pt idx="351">
                  <c:v>4.0280373831775698E-2</c:v>
                </c:pt>
                <c:pt idx="352">
                  <c:v>3.9392523364485982E-2</c:v>
                </c:pt>
                <c:pt idx="353">
                  <c:v>4.0934579439252335E-2</c:v>
                </c:pt>
                <c:pt idx="354">
                  <c:v>3.9719626168224297E-2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2.2943925233644857E-2</c:v>
                </c:pt>
                <c:pt idx="360">
                  <c:v>4.3177570093457941E-2</c:v>
                </c:pt>
                <c:pt idx="361">
                  <c:v>4.2009345794392521E-2</c:v>
                </c:pt>
                <c:pt idx="362">
                  <c:v>4.3177570093457941E-2</c:v>
                </c:pt>
                <c:pt idx="363">
                  <c:v>4.2289719626168218E-2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2.3971962616822429E-2</c:v>
                </c:pt>
                <c:pt idx="369">
                  <c:v>4.3457943925233639E-2</c:v>
                </c:pt>
                <c:pt idx="370">
                  <c:v>4.2289719626168218E-2</c:v>
                </c:pt>
                <c:pt idx="371">
                  <c:v>4.2990654205607472E-2</c:v>
                </c:pt>
                <c:pt idx="372">
                  <c:v>4.2336448598130835E-2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2.3644859813084111E-2</c:v>
                </c:pt>
                <c:pt idx="378">
                  <c:v>4.2570093457943922E-2</c:v>
                </c:pt>
                <c:pt idx="379">
                  <c:v>4.1542056074766354E-2</c:v>
                </c:pt>
                <c:pt idx="380">
                  <c:v>4.2570093457943922E-2</c:v>
                </c:pt>
                <c:pt idx="381">
                  <c:v>4.2990654205607472E-2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2.425233644859813E-2</c:v>
                </c:pt>
                <c:pt idx="387">
                  <c:v>4.3831775700934578E-2</c:v>
                </c:pt>
                <c:pt idx="388">
                  <c:v>4.2757009345794392E-2</c:v>
                </c:pt>
                <c:pt idx="389">
                  <c:v>4.3457943925233639E-2</c:v>
                </c:pt>
                <c:pt idx="390">
                  <c:v>4.3130841121495324E-2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2.4065420560747661E-2</c:v>
                </c:pt>
                <c:pt idx="396">
                  <c:v>4.3177570093457941E-2</c:v>
                </c:pt>
                <c:pt idx="397">
                  <c:v>4.2009345794392521E-2</c:v>
                </c:pt>
                <c:pt idx="398">
                  <c:v>4.3177570093457941E-2</c:v>
                </c:pt>
                <c:pt idx="399">
                  <c:v>4.2289719626168218E-2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2.4485981308411214E-2</c:v>
                </c:pt>
                <c:pt idx="405">
                  <c:v>4.397196261682243E-2</c:v>
                </c:pt>
                <c:pt idx="406">
                  <c:v>4.2757009345794392E-2</c:v>
                </c:pt>
                <c:pt idx="407">
                  <c:v>4.397196261682243E-2</c:v>
                </c:pt>
                <c:pt idx="408">
                  <c:v>4.4158878504672892E-2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2.514018691588785E-2</c:v>
                </c:pt>
                <c:pt idx="414">
                  <c:v>4.4953271028037381E-2</c:v>
                </c:pt>
                <c:pt idx="415">
                  <c:v>4.3738317757009343E-2</c:v>
                </c:pt>
                <c:pt idx="416">
                  <c:v>4.4485981308411214E-2</c:v>
                </c:pt>
                <c:pt idx="417">
                  <c:v>4.4112149532710275E-2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2.5280373831775702E-2</c:v>
                </c:pt>
                <c:pt idx="423">
                  <c:v>4.3598130841121491E-2</c:v>
                </c:pt>
                <c:pt idx="424">
                  <c:v>4.2242990654205601E-2</c:v>
                </c:pt>
                <c:pt idx="425">
                  <c:v>4.3271028037383176E-2</c:v>
                </c:pt>
                <c:pt idx="426">
                  <c:v>4.3084112149532706E-2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2.4766355140186914E-2</c:v>
                </c:pt>
                <c:pt idx="432">
                  <c:v>4.1588785046728971E-2</c:v>
                </c:pt>
                <c:pt idx="433">
                  <c:v>4.0700934579439248E-2</c:v>
                </c:pt>
                <c:pt idx="434">
                  <c:v>4.1962616822429903E-2</c:v>
                </c:pt>
                <c:pt idx="435">
                  <c:v>4.1074766355140187E-2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2.3644859813084111E-2</c:v>
                </c:pt>
                <c:pt idx="441">
                  <c:v>4.2476635514018687E-2</c:v>
                </c:pt>
                <c:pt idx="442">
                  <c:v>4.1261682242990656E-2</c:v>
                </c:pt>
                <c:pt idx="443">
                  <c:v>4.1822429906542051E-2</c:v>
                </c:pt>
                <c:pt idx="444">
                  <c:v>4.0934579439252335E-2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2.3925233644859812E-2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64672"/>
        <c:axId val="31171328"/>
      </c:scatterChart>
      <c:valAx>
        <c:axId val="3116467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171328"/>
        <c:crosses val="autoZero"/>
        <c:crossBetween val="midCat"/>
        <c:majorUnit val="45"/>
        <c:minorUnit val="9"/>
      </c:valAx>
      <c:valAx>
        <c:axId val="31171328"/>
        <c:scaling>
          <c:orientation val="minMax"/>
          <c:min val="2.0000000000000004E-2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Saturation current, Amps</a:t>
                </a:r>
              </a:p>
            </c:rich>
          </c:tx>
          <c:layout/>
          <c:overlay val="0"/>
        </c:title>
        <c:numFmt formatCode="##0.0E+0" sourceLinked="1"/>
        <c:majorTickMark val="out"/>
        <c:minorTickMark val="none"/>
        <c:tickLblPos val="nextTo"/>
        <c:crossAx val="31164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unext Performance Efficiency vs T</a:t>
            </a:r>
            <a:r>
              <a:rPr lang="en-US" baseline="-25000"/>
              <a:t>J</a:t>
            </a:r>
            <a:r>
              <a:rPr lang="en-US" baseline="0"/>
              <a:t> at 1.8V</a:t>
            </a:r>
            <a:endParaRPr lang="en-US" baseline="-25000"/>
          </a:p>
        </c:rich>
      </c:tx>
      <c:layout>
        <c:manualLayout>
          <c:xMode val="edge"/>
          <c:yMode val="edge"/>
          <c:x val="0.19990414852761876"/>
          <c:y val="2.42865863080258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81577754587906"/>
          <c:y val="0.10219202696231793"/>
          <c:w val="0.73418981261880423"/>
          <c:h val="0.7878949151920055"/>
        </c:manualLayout>
      </c:layout>
      <c:scatterChart>
        <c:scatterStyle val="smoothMarker"/>
        <c:varyColors val="0"/>
        <c:ser>
          <c:idx val="3"/>
          <c:order val="0"/>
          <c:tx>
            <c:v>Time (2.43nS)</c:v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</c:spPr>
          </c:marker>
          <c:xVal>
            <c:numRef>
              <c:f>'Temp-Raw'!$B$28:$B$48</c:f>
              <c:numCache>
                <c:formatCode>General</c:formatCode>
                <c:ptCount val="21"/>
                <c:pt idx="0">
                  <c:v>-70</c:v>
                </c:pt>
                <c:pt idx="1">
                  <c:v>-60</c:v>
                </c:pt>
                <c:pt idx="2">
                  <c:v>-50</c:v>
                </c:pt>
                <c:pt idx="3">
                  <c:v>-40</c:v>
                </c:pt>
                <c:pt idx="4">
                  <c:v>-30</c:v>
                </c:pt>
                <c:pt idx="5">
                  <c:v>-20</c:v>
                </c:pt>
                <c:pt idx="6">
                  <c:v>-10</c:v>
                </c:pt>
                <c:pt idx="7">
                  <c:v>0</c:v>
                </c:pt>
                <c:pt idx="8">
                  <c:v>10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50</c:v>
                </c:pt>
                <c:pt idx="13">
                  <c:v>60</c:v>
                </c:pt>
                <c:pt idx="14">
                  <c:v>70</c:v>
                </c:pt>
                <c:pt idx="15">
                  <c:v>80</c:v>
                </c:pt>
                <c:pt idx="16">
                  <c:v>90</c:v>
                </c:pt>
                <c:pt idx="17">
                  <c:v>100</c:v>
                </c:pt>
                <c:pt idx="18">
                  <c:v>110</c:v>
                </c:pt>
                <c:pt idx="19">
                  <c:v>120</c:v>
                </c:pt>
                <c:pt idx="20">
                  <c:v>130</c:v>
                </c:pt>
              </c:numCache>
            </c:numRef>
          </c:xVal>
          <c:yVal>
            <c:numRef>
              <c:f>'Temp-Raw'!$AN$28:$AN$48</c:f>
              <c:numCache>
                <c:formatCode>0.00</c:formatCode>
                <c:ptCount val="21"/>
                <c:pt idx="0">
                  <c:v>0.88934426229508201</c:v>
                </c:pt>
                <c:pt idx="1">
                  <c:v>0.89754098360655743</c:v>
                </c:pt>
                <c:pt idx="2">
                  <c:v>0.90983606557377061</c:v>
                </c:pt>
                <c:pt idx="3">
                  <c:v>0.92213114754098358</c:v>
                </c:pt>
                <c:pt idx="4">
                  <c:v>0.93442622950819665</c:v>
                </c:pt>
                <c:pt idx="5">
                  <c:v>0.94672131147540983</c:v>
                </c:pt>
                <c:pt idx="6">
                  <c:v>0.95901639344262291</c:v>
                </c:pt>
                <c:pt idx="7">
                  <c:v>0.97540983606557374</c:v>
                </c:pt>
                <c:pt idx="8">
                  <c:v>0.98360655737704916</c:v>
                </c:pt>
                <c:pt idx="9">
                  <c:v>1</c:v>
                </c:pt>
                <c:pt idx="10">
                  <c:v>1.0163934426229508</c:v>
                </c:pt>
                <c:pt idx="11">
                  <c:v>1.0245901639344261</c:v>
                </c:pt>
                <c:pt idx="12">
                  <c:v>1.0368852459016393</c:v>
                </c:pt>
                <c:pt idx="13">
                  <c:v>1.0491803278688525</c:v>
                </c:pt>
                <c:pt idx="14">
                  <c:v>1.0614754098360655</c:v>
                </c:pt>
                <c:pt idx="15">
                  <c:v>1.0778688524590163</c:v>
                </c:pt>
                <c:pt idx="16">
                  <c:v>1.0860655737704918</c:v>
                </c:pt>
                <c:pt idx="17">
                  <c:v>1.1065573770491803</c:v>
                </c:pt>
                <c:pt idx="18">
                  <c:v>1.1147540983606559</c:v>
                </c:pt>
                <c:pt idx="19">
                  <c:v>1.1270491803278688</c:v>
                </c:pt>
                <c:pt idx="20">
                  <c:v>1.139344262295082</c:v>
                </c:pt>
              </c:numCache>
            </c:numRef>
          </c:yVal>
          <c:smooth val="0"/>
        </c:ser>
        <c:ser>
          <c:idx val="0"/>
          <c:order val="1"/>
          <c:tx>
            <c:v>Power (2.50mW)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xVal>
            <c:numRef>
              <c:f>'Temp-Raw'!$B$28:$B$48</c:f>
              <c:numCache>
                <c:formatCode>General</c:formatCode>
                <c:ptCount val="21"/>
                <c:pt idx="0">
                  <c:v>-70</c:v>
                </c:pt>
                <c:pt idx="1">
                  <c:v>-60</c:v>
                </c:pt>
                <c:pt idx="2">
                  <c:v>-50</c:v>
                </c:pt>
                <c:pt idx="3">
                  <c:v>-40</c:v>
                </c:pt>
                <c:pt idx="4">
                  <c:v>-30</c:v>
                </c:pt>
                <c:pt idx="5">
                  <c:v>-20</c:v>
                </c:pt>
                <c:pt idx="6">
                  <c:v>-10</c:v>
                </c:pt>
                <c:pt idx="7">
                  <c:v>0</c:v>
                </c:pt>
                <c:pt idx="8">
                  <c:v>10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50</c:v>
                </c:pt>
                <c:pt idx="13">
                  <c:v>60</c:v>
                </c:pt>
                <c:pt idx="14">
                  <c:v>70</c:v>
                </c:pt>
                <c:pt idx="15">
                  <c:v>80</c:v>
                </c:pt>
                <c:pt idx="16">
                  <c:v>90</c:v>
                </c:pt>
                <c:pt idx="17">
                  <c:v>100</c:v>
                </c:pt>
                <c:pt idx="18">
                  <c:v>110</c:v>
                </c:pt>
                <c:pt idx="19">
                  <c:v>120</c:v>
                </c:pt>
                <c:pt idx="20">
                  <c:v>130</c:v>
                </c:pt>
              </c:numCache>
            </c:numRef>
          </c:xVal>
          <c:yVal>
            <c:numRef>
              <c:f>'Temp-Raw'!$AO$28:$AO$48</c:f>
              <c:numCache>
                <c:formatCode>0.00</c:formatCode>
                <c:ptCount val="21"/>
                <c:pt idx="0">
                  <c:v>1.0675381263616557</c:v>
                </c:pt>
                <c:pt idx="1">
                  <c:v>1.0573710965867829</c:v>
                </c:pt>
                <c:pt idx="2">
                  <c:v>1.0457516339869282</c:v>
                </c:pt>
                <c:pt idx="3">
                  <c:v>1.0348583877995643</c:v>
                </c:pt>
                <c:pt idx="4">
                  <c:v>1.0232389251997096</c:v>
                </c:pt>
                <c:pt idx="5">
                  <c:v>1.0116194625998547</c:v>
                </c:pt>
                <c:pt idx="6">
                  <c:v>1.0036310820624545</c:v>
                </c:pt>
                <c:pt idx="7">
                  <c:v>0.99636891793754545</c:v>
                </c:pt>
                <c:pt idx="8">
                  <c:v>0.99346405228758172</c:v>
                </c:pt>
                <c:pt idx="9">
                  <c:v>1</c:v>
                </c:pt>
                <c:pt idx="10">
                  <c:v>1.0348583877995643</c:v>
                </c:pt>
                <c:pt idx="11">
                  <c:v>1.0660856935366738</c:v>
                </c:pt>
                <c:pt idx="12">
                  <c:v>1.1183732752360203</c:v>
                </c:pt>
                <c:pt idx="13">
                  <c:v>1.1815541031227306</c:v>
                </c:pt>
                <c:pt idx="14">
                  <c:v>1.2643427741466957</c:v>
                </c:pt>
                <c:pt idx="15">
                  <c:v>1.3500363108206246</c:v>
                </c:pt>
                <c:pt idx="16">
                  <c:v>1.4059549745824256</c:v>
                </c:pt>
                <c:pt idx="17">
                  <c:v>1.578794480755265</c:v>
                </c:pt>
                <c:pt idx="18">
                  <c:v>1.6993464052287581</c:v>
                </c:pt>
                <c:pt idx="19">
                  <c:v>2.0167029774872911</c:v>
                </c:pt>
                <c:pt idx="20">
                  <c:v>2.2585330428467683</c:v>
                </c:pt>
              </c:numCache>
            </c:numRef>
          </c:yVal>
          <c:smooth val="0"/>
        </c:ser>
        <c:ser>
          <c:idx val="1"/>
          <c:order val="2"/>
          <c:tx>
            <c:v>Energy (6.08pJ)</c:v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xVal>
            <c:numRef>
              <c:f>'Temp-Raw'!$B$28:$B$48</c:f>
              <c:numCache>
                <c:formatCode>General</c:formatCode>
                <c:ptCount val="21"/>
                <c:pt idx="0">
                  <c:v>-70</c:v>
                </c:pt>
                <c:pt idx="1">
                  <c:v>-60</c:v>
                </c:pt>
                <c:pt idx="2">
                  <c:v>-50</c:v>
                </c:pt>
                <c:pt idx="3">
                  <c:v>-40</c:v>
                </c:pt>
                <c:pt idx="4">
                  <c:v>-30</c:v>
                </c:pt>
                <c:pt idx="5">
                  <c:v>-20</c:v>
                </c:pt>
                <c:pt idx="6">
                  <c:v>-10</c:v>
                </c:pt>
                <c:pt idx="7">
                  <c:v>0</c:v>
                </c:pt>
                <c:pt idx="8">
                  <c:v>10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50</c:v>
                </c:pt>
                <c:pt idx="13">
                  <c:v>60</c:v>
                </c:pt>
                <c:pt idx="14">
                  <c:v>70</c:v>
                </c:pt>
                <c:pt idx="15">
                  <c:v>80</c:v>
                </c:pt>
                <c:pt idx="16">
                  <c:v>90</c:v>
                </c:pt>
                <c:pt idx="17">
                  <c:v>100</c:v>
                </c:pt>
                <c:pt idx="18">
                  <c:v>110</c:v>
                </c:pt>
                <c:pt idx="19">
                  <c:v>120</c:v>
                </c:pt>
                <c:pt idx="20">
                  <c:v>130</c:v>
                </c:pt>
              </c:numCache>
            </c:numRef>
          </c:xVal>
          <c:yVal>
            <c:numRef>
              <c:f>'Temp-Raw'!$AP$28:$AP$48</c:f>
              <c:numCache>
                <c:formatCode>0.00</c:formatCode>
                <c:ptCount val="21"/>
                <c:pt idx="0">
                  <c:v>0.94940890746098072</c:v>
                </c:pt>
                <c:pt idx="1">
                  <c:v>0.94903389406764538</c:v>
                </c:pt>
                <c:pt idx="2">
                  <c:v>0.95146255223400855</c:v>
                </c:pt>
                <c:pt idx="3">
                  <c:v>0.95427515268402441</c:v>
                </c:pt>
                <c:pt idx="4">
                  <c:v>0.95614129076038434</c:v>
                </c:pt>
                <c:pt idx="5">
                  <c:v>0.95772170434658377</c:v>
                </c:pt>
                <c:pt idx="6">
                  <c:v>0.96249866066645229</c:v>
                </c:pt>
                <c:pt idx="7">
                  <c:v>0.97186804290629436</c:v>
                </c:pt>
                <c:pt idx="8">
                  <c:v>0.97717775634844106</c:v>
                </c:pt>
                <c:pt idx="9">
                  <c:v>1</c:v>
                </c:pt>
                <c:pt idx="10">
                  <c:v>1.0518232794028359</c:v>
                </c:pt>
                <c:pt idx="11">
                  <c:v>1.092300915508887</c:v>
                </c:pt>
                <c:pt idx="12">
                  <c:v>1.1596247485029225</c:v>
                </c:pt>
                <c:pt idx="13">
                  <c:v>1.2396633213090944</c:v>
                </c:pt>
                <c:pt idx="14">
                  <c:v>1.3420687643606317</c:v>
                </c:pt>
                <c:pt idx="15">
                  <c:v>1.4551620891222306</c:v>
                </c:pt>
                <c:pt idx="16">
                  <c:v>1.5269592961653393</c:v>
                </c:pt>
                <c:pt idx="17">
                  <c:v>1.7470266795242686</c:v>
                </c:pt>
                <c:pt idx="18">
                  <c:v>1.894353369763206</c:v>
                </c:pt>
                <c:pt idx="19">
                  <c:v>2.2729234377418241</c:v>
                </c:pt>
                <c:pt idx="20">
                  <c:v>2.573246663571318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09664"/>
        <c:axId val="33011968"/>
      </c:scatterChart>
      <c:valAx>
        <c:axId val="33009664"/>
        <c:scaling>
          <c:orientation val="minMax"/>
          <c:max val="130"/>
          <c:min val="-7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</a:t>
                </a:r>
                <a:r>
                  <a:rPr lang="en-US" sz="1400" baseline="-25000"/>
                  <a:t>J</a:t>
                </a:r>
                <a:r>
                  <a:rPr lang="en-US" sz="1400"/>
                  <a:t> (Local</a:t>
                </a:r>
                <a:r>
                  <a:rPr lang="en-US" sz="1400" baseline="0"/>
                  <a:t> junction/die temperature</a:t>
                </a:r>
                <a:r>
                  <a:rPr lang="en-US" sz="1400"/>
                  <a:t>), °C</a:t>
                </a:r>
              </a:p>
            </c:rich>
          </c:tx>
          <c:layout>
            <c:manualLayout>
              <c:xMode val="edge"/>
              <c:yMode val="edge"/>
              <c:x val="0.2790041003910656"/>
              <c:y val="0.93100180829889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3011968"/>
        <c:crosses val="autoZero"/>
        <c:crossBetween val="midCat"/>
        <c:majorUnit val="50"/>
        <c:minorUnit val="10"/>
      </c:valAx>
      <c:valAx>
        <c:axId val="33011968"/>
        <c:scaling>
          <c:orientation val="minMax"/>
          <c:max val="2.6"/>
          <c:min val="0.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Relative to 20°C</a:t>
                </a:r>
              </a:p>
            </c:rich>
          </c:tx>
          <c:layout>
            <c:manualLayout>
              <c:xMode val="edge"/>
              <c:yMode val="edge"/>
              <c:x val="1.8847182254828589E-2"/>
              <c:y val="0.38334636267254951"/>
            </c:manualLayout>
          </c:layout>
          <c:overlay val="0"/>
        </c:title>
        <c:numFmt formatCode="0.00" sourceLinked="1"/>
        <c:majorTickMark val="out"/>
        <c:minorTickMark val="none"/>
        <c:tickLblPos val="low"/>
        <c:crossAx val="33009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7098532362169589"/>
          <c:y val="0.33087586226943044"/>
          <c:w val="0.11830517169289584"/>
          <c:h val="0.379474851335494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GPIO &amp; Reset-</a:t>
            </a:r>
            <a:r>
              <a:rPr lang="en-US" baseline="0"/>
              <a:t> </a:t>
            </a:r>
            <a:r>
              <a:rPr lang="en-US" cap="small" baseline="0"/>
              <a:t>Vit+ </a:t>
            </a:r>
            <a:r>
              <a:rPr lang="en-US"/>
              <a:t>&amp; V</a:t>
            </a:r>
            <a:r>
              <a:rPr lang="en-US" cap="small" baseline="0"/>
              <a:t>it-</a:t>
            </a:r>
            <a:r>
              <a:rPr lang="en-US"/>
              <a:t> at 1.6, 1.8, and 2.0v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216909144635066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Vit+ 2.0v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Raw!$V$10:$V$459</c:f>
              <c:numCache>
                <c:formatCode>General</c:formatCode>
                <c:ptCount val="450"/>
                <c:pt idx="0">
                  <c:v>1203</c:v>
                </c:pt>
                <c:pt idx="1">
                  <c:v>1235</c:v>
                </c:pt>
                <c:pt idx="9">
                  <c:v>1208</c:v>
                </c:pt>
                <c:pt idx="10">
                  <c:v>1227</c:v>
                </c:pt>
                <c:pt idx="18">
                  <c:v>1213</c:v>
                </c:pt>
                <c:pt idx="19">
                  <c:v>1228</c:v>
                </c:pt>
                <c:pt idx="27">
                  <c:v>1193</c:v>
                </c:pt>
                <c:pt idx="28">
                  <c:v>1226</c:v>
                </c:pt>
                <c:pt idx="36">
                  <c:v>1193</c:v>
                </c:pt>
                <c:pt idx="37">
                  <c:v>1224</c:v>
                </c:pt>
                <c:pt idx="45">
                  <c:v>1213</c:v>
                </c:pt>
                <c:pt idx="46">
                  <c:v>1245</c:v>
                </c:pt>
                <c:pt idx="54">
                  <c:v>1241</c:v>
                </c:pt>
                <c:pt idx="55">
                  <c:v>1266</c:v>
                </c:pt>
                <c:pt idx="63">
                  <c:v>1219</c:v>
                </c:pt>
                <c:pt idx="64">
                  <c:v>1227</c:v>
                </c:pt>
                <c:pt idx="72">
                  <c:v>1206</c:v>
                </c:pt>
                <c:pt idx="81">
                  <c:v>1227</c:v>
                </c:pt>
                <c:pt idx="90">
                  <c:v>1236</c:v>
                </c:pt>
                <c:pt idx="91">
                  <c:v>1259</c:v>
                </c:pt>
                <c:pt idx="99">
                  <c:v>1237</c:v>
                </c:pt>
                <c:pt idx="100">
                  <c:v>1259</c:v>
                </c:pt>
                <c:pt idx="108">
                  <c:v>1234</c:v>
                </c:pt>
                <c:pt idx="109">
                  <c:v>1229</c:v>
                </c:pt>
                <c:pt idx="117">
                  <c:v>1214</c:v>
                </c:pt>
                <c:pt idx="118">
                  <c:v>1242</c:v>
                </c:pt>
                <c:pt idx="126">
                  <c:v>1256</c:v>
                </c:pt>
                <c:pt idx="127">
                  <c:v>1237</c:v>
                </c:pt>
                <c:pt idx="135">
                  <c:v>1156</c:v>
                </c:pt>
                <c:pt idx="136">
                  <c:v>1203</c:v>
                </c:pt>
                <c:pt idx="144">
                  <c:v>1184</c:v>
                </c:pt>
                <c:pt idx="145">
                  <c:v>1214</c:v>
                </c:pt>
                <c:pt idx="153">
                  <c:v>1174</c:v>
                </c:pt>
                <c:pt idx="154">
                  <c:v>1201</c:v>
                </c:pt>
                <c:pt idx="162">
                  <c:v>1190</c:v>
                </c:pt>
                <c:pt idx="163">
                  <c:v>1184</c:v>
                </c:pt>
                <c:pt idx="171">
                  <c:v>1199</c:v>
                </c:pt>
                <c:pt idx="172">
                  <c:v>1190</c:v>
                </c:pt>
                <c:pt idx="180">
                  <c:v>1180</c:v>
                </c:pt>
                <c:pt idx="181">
                  <c:v>1188</c:v>
                </c:pt>
                <c:pt idx="189">
                  <c:v>1194</c:v>
                </c:pt>
                <c:pt idx="190">
                  <c:v>1170</c:v>
                </c:pt>
                <c:pt idx="198">
                  <c:v>1185</c:v>
                </c:pt>
                <c:pt idx="199">
                  <c:v>1203</c:v>
                </c:pt>
                <c:pt idx="207">
                  <c:v>1196</c:v>
                </c:pt>
                <c:pt idx="208">
                  <c:v>1190</c:v>
                </c:pt>
                <c:pt idx="216">
                  <c:v>1169</c:v>
                </c:pt>
                <c:pt idx="217">
                  <c:v>1195</c:v>
                </c:pt>
                <c:pt idx="225">
                  <c:v>1206</c:v>
                </c:pt>
                <c:pt idx="226">
                  <c:v>1206</c:v>
                </c:pt>
                <c:pt idx="234">
                  <c:v>1207</c:v>
                </c:pt>
                <c:pt idx="235">
                  <c:v>1233</c:v>
                </c:pt>
                <c:pt idx="243">
                  <c:v>1206</c:v>
                </c:pt>
                <c:pt idx="244">
                  <c:v>1224</c:v>
                </c:pt>
                <c:pt idx="252">
                  <c:v>1204</c:v>
                </c:pt>
                <c:pt idx="253">
                  <c:v>1194</c:v>
                </c:pt>
                <c:pt idx="261">
                  <c:v>1204</c:v>
                </c:pt>
                <c:pt idx="262">
                  <c:v>1208</c:v>
                </c:pt>
                <c:pt idx="270">
                  <c:v>1191</c:v>
                </c:pt>
                <c:pt idx="271">
                  <c:v>1224</c:v>
                </c:pt>
                <c:pt idx="279">
                  <c:v>1201</c:v>
                </c:pt>
                <c:pt idx="280">
                  <c:v>1204</c:v>
                </c:pt>
                <c:pt idx="288">
                  <c:v>1208</c:v>
                </c:pt>
                <c:pt idx="289">
                  <c:v>1214</c:v>
                </c:pt>
                <c:pt idx="297">
                  <c:v>1192</c:v>
                </c:pt>
                <c:pt idx="298">
                  <c:v>1215</c:v>
                </c:pt>
                <c:pt idx="306">
                  <c:v>1186</c:v>
                </c:pt>
                <c:pt idx="307">
                  <c:v>1224</c:v>
                </c:pt>
                <c:pt idx="315">
                  <c:v>1209</c:v>
                </c:pt>
                <c:pt idx="316">
                  <c:v>1240</c:v>
                </c:pt>
                <c:pt idx="324">
                  <c:v>1228</c:v>
                </c:pt>
                <c:pt idx="325">
                  <c:v>1217</c:v>
                </c:pt>
                <c:pt idx="333">
                  <c:v>1194</c:v>
                </c:pt>
                <c:pt idx="334">
                  <c:v>1193</c:v>
                </c:pt>
                <c:pt idx="342">
                  <c:v>1202</c:v>
                </c:pt>
                <c:pt idx="343">
                  <c:v>1226</c:v>
                </c:pt>
                <c:pt idx="351">
                  <c:v>1207</c:v>
                </c:pt>
                <c:pt idx="352">
                  <c:v>1209</c:v>
                </c:pt>
                <c:pt idx="360">
                  <c:v>1207</c:v>
                </c:pt>
                <c:pt idx="361">
                  <c:v>1222</c:v>
                </c:pt>
                <c:pt idx="369">
                  <c:v>1208</c:v>
                </c:pt>
                <c:pt idx="370">
                  <c:v>1224</c:v>
                </c:pt>
                <c:pt idx="378">
                  <c:v>1234</c:v>
                </c:pt>
                <c:pt idx="379">
                  <c:v>1242</c:v>
                </c:pt>
                <c:pt idx="387">
                  <c:v>1202</c:v>
                </c:pt>
                <c:pt idx="388">
                  <c:v>1222</c:v>
                </c:pt>
                <c:pt idx="396">
                  <c:v>1224</c:v>
                </c:pt>
                <c:pt idx="397">
                  <c:v>1236</c:v>
                </c:pt>
                <c:pt idx="405">
                  <c:v>1203</c:v>
                </c:pt>
                <c:pt idx="406">
                  <c:v>1231</c:v>
                </c:pt>
                <c:pt idx="414">
                  <c:v>1206</c:v>
                </c:pt>
                <c:pt idx="415">
                  <c:v>1238</c:v>
                </c:pt>
                <c:pt idx="423">
                  <c:v>1211</c:v>
                </c:pt>
                <c:pt idx="424">
                  <c:v>1204</c:v>
                </c:pt>
                <c:pt idx="432">
                  <c:v>1187</c:v>
                </c:pt>
                <c:pt idx="433">
                  <c:v>1224</c:v>
                </c:pt>
                <c:pt idx="441">
                  <c:v>1182</c:v>
                </c:pt>
                <c:pt idx="442">
                  <c:v>1217</c:v>
                </c:pt>
              </c:numCache>
            </c:numRef>
          </c:yVal>
          <c:smooth val="0"/>
        </c:ser>
        <c:ser>
          <c:idx val="1"/>
          <c:order val="1"/>
          <c:tx>
            <c:v>Vit+ 1.8v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50"/>
              </a:solidFill>
            </c:spPr>
          </c:marker>
          <c:yVal>
            <c:numRef>
              <c:f>Raw!$P$10:$P$459</c:f>
              <c:numCache>
                <c:formatCode>General</c:formatCode>
                <c:ptCount val="450"/>
                <c:pt idx="0">
                  <c:v>1094</c:v>
                </c:pt>
                <c:pt idx="1">
                  <c:v>1115</c:v>
                </c:pt>
                <c:pt idx="9">
                  <c:v>1100</c:v>
                </c:pt>
                <c:pt idx="10">
                  <c:v>1116</c:v>
                </c:pt>
                <c:pt idx="18">
                  <c:v>1096</c:v>
                </c:pt>
                <c:pt idx="19">
                  <c:v>1116</c:v>
                </c:pt>
                <c:pt idx="27">
                  <c:v>1079</c:v>
                </c:pt>
                <c:pt idx="28">
                  <c:v>1115</c:v>
                </c:pt>
                <c:pt idx="36">
                  <c:v>1084</c:v>
                </c:pt>
                <c:pt idx="37">
                  <c:v>1119</c:v>
                </c:pt>
                <c:pt idx="45">
                  <c:v>1102</c:v>
                </c:pt>
                <c:pt idx="46">
                  <c:v>1139</c:v>
                </c:pt>
                <c:pt idx="54">
                  <c:v>1126</c:v>
                </c:pt>
                <c:pt idx="55">
                  <c:v>1153</c:v>
                </c:pt>
                <c:pt idx="63">
                  <c:v>1111</c:v>
                </c:pt>
                <c:pt idx="64">
                  <c:v>1117</c:v>
                </c:pt>
                <c:pt idx="72">
                  <c:v>1102</c:v>
                </c:pt>
                <c:pt idx="81">
                  <c:v>1119</c:v>
                </c:pt>
                <c:pt idx="90">
                  <c:v>1123</c:v>
                </c:pt>
                <c:pt idx="91">
                  <c:v>1134</c:v>
                </c:pt>
                <c:pt idx="99">
                  <c:v>1134</c:v>
                </c:pt>
                <c:pt idx="100">
                  <c:v>1151</c:v>
                </c:pt>
                <c:pt idx="108">
                  <c:v>1121</c:v>
                </c:pt>
                <c:pt idx="109">
                  <c:v>1121</c:v>
                </c:pt>
                <c:pt idx="117">
                  <c:v>1100</c:v>
                </c:pt>
                <c:pt idx="118">
                  <c:v>1124</c:v>
                </c:pt>
                <c:pt idx="126">
                  <c:v>1148</c:v>
                </c:pt>
                <c:pt idx="127">
                  <c:v>1131</c:v>
                </c:pt>
                <c:pt idx="135">
                  <c:v>1044</c:v>
                </c:pt>
                <c:pt idx="136">
                  <c:v>1095</c:v>
                </c:pt>
                <c:pt idx="144">
                  <c:v>1071</c:v>
                </c:pt>
                <c:pt idx="145">
                  <c:v>1094</c:v>
                </c:pt>
                <c:pt idx="153">
                  <c:v>1061</c:v>
                </c:pt>
                <c:pt idx="154">
                  <c:v>1089</c:v>
                </c:pt>
                <c:pt idx="162">
                  <c:v>1086</c:v>
                </c:pt>
                <c:pt idx="163">
                  <c:v>1071</c:v>
                </c:pt>
                <c:pt idx="171">
                  <c:v>1090</c:v>
                </c:pt>
                <c:pt idx="172">
                  <c:v>1085</c:v>
                </c:pt>
                <c:pt idx="180">
                  <c:v>1065</c:v>
                </c:pt>
                <c:pt idx="181">
                  <c:v>1076</c:v>
                </c:pt>
                <c:pt idx="189">
                  <c:v>1082</c:v>
                </c:pt>
                <c:pt idx="190">
                  <c:v>1065</c:v>
                </c:pt>
                <c:pt idx="198">
                  <c:v>1080</c:v>
                </c:pt>
                <c:pt idx="199">
                  <c:v>1089</c:v>
                </c:pt>
                <c:pt idx="207">
                  <c:v>1089</c:v>
                </c:pt>
                <c:pt idx="208">
                  <c:v>1081</c:v>
                </c:pt>
                <c:pt idx="216">
                  <c:v>1063</c:v>
                </c:pt>
                <c:pt idx="217">
                  <c:v>1079</c:v>
                </c:pt>
                <c:pt idx="225">
                  <c:v>1089</c:v>
                </c:pt>
                <c:pt idx="226">
                  <c:v>1094</c:v>
                </c:pt>
                <c:pt idx="234">
                  <c:v>1095</c:v>
                </c:pt>
                <c:pt idx="235">
                  <c:v>1120</c:v>
                </c:pt>
                <c:pt idx="243">
                  <c:v>1103</c:v>
                </c:pt>
                <c:pt idx="244">
                  <c:v>1110</c:v>
                </c:pt>
                <c:pt idx="252">
                  <c:v>1106</c:v>
                </c:pt>
                <c:pt idx="253">
                  <c:v>1087</c:v>
                </c:pt>
                <c:pt idx="261">
                  <c:v>1096</c:v>
                </c:pt>
                <c:pt idx="262">
                  <c:v>1106</c:v>
                </c:pt>
                <c:pt idx="270">
                  <c:v>1075</c:v>
                </c:pt>
                <c:pt idx="271">
                  <c:v>1118</c:v>
                </c:pt>
                <c:pt idx="279">
                  <c:v>1101</c:v>
                </c:pt>
                <c:pt idx="280">
                  <c:v>1098</c:v>
                </c:pt>
                <c:pt idx="288">
                  <c:v>1097</c:v>
                </c:pt>
                <c:pt idx="289">
                  <c:v>1100</c:v>
                </c:pt>
                <c:pt idx="297">
                  <c:v>1081</c:v>
                </c:pt>
                <c:pt idx="298">
                  <c:v>1100</c:v>
                </c:pt>
                <c:pt idx="306">
                  <c:v>1081</c:v>
                </c:pt>
                <c:pt idx="307">
                  <c:v>1114</c:v>
                </c:pt>
                <c:pt idx="315">
                  <c:v>1096</c:v>
                </c:pt>
                <c:pt idx="316">
                  <c:v>1132</c:v>
                </c:pt>
                <c:pt idx="324">
                  <c:v>1117</c:v>
                </c:pt>
                <c:pt idx="325">
                  <c:v>1102</c:v>
                </c:pt>
                <c:pt idx="333">
                  <c:v>1082</c:v>
                </c:pt>
                <c:pt idx="334">
                  <c:v>1085</c:v>
                </c:pt>
                <c:pt idx="342">
                  <c:v>1088</c:v>
                </c:pt>
                <c:pt idx="343">
                  <c:v>1110</c:v>
                </c:pt>
                <c:pt idx="351">
                  <c:v>1095</c:v>
                </c:pt>
                <c:pt idx="352">
                  <c:v>1093</c:v>
                </c:pt>
                <c:pt idx="360">
                  <c:v>1115</c:v>
                </c:pt>
                <c:pt idx="361">
                  <c:v>1124</c:v>
                </c:pt>
                <c:pt idx="369">
                  <c:v>1105</c:v>
                </c:pt>
                <c:pt idx="370">
                  <c:v>1110</c:v>
                </c:pt>
                <c:pt idx="378">
                  <c:v>1118</c:v>
                </c:pt>
                <c:pt idx="379">
                  <c:v>1120</c:v>
                </c:pt>
                <c:pt idx="387">
                  <c:v>1102</c:v>
                </c:pt>
                <c:pt idx="388">
                  <c:v>1114</c:v>
                </c:pt>
                <c:pt idx="396">
                  <c:v>1121</c:v>
                </c:pt>
                <c:pt idx="397">
                  <c:v>1120</c:v>
                </c:pt>
                <c:pt idx="405">
                  <c:v>1088</c:v>
                </c:pt>
                <c:pt idx="406">
                  <c:v>1122</c:v>
                </c:pt>
                <c:pt idx="414">
                  <c:v>1099</c:v>
                </c:pt>
                <c:pt idx="415">
                  <c:v>1133</c:v>
                </c:pt>
                <c:pt idx="423">
                  <c:v>1107</c:v>
                </c:pt>
                <c:pt idx="424">
                  <c:v>1093</c:v>
                </c:pt>
                <c:pt idx="432">
                  <c:v>1079</c:v>
                </c:pt>
                <c:pt idx="433">
                  <c:v>1111</c:v>
                </c:pt>
                <c:pt idx="441">
                  <c:v>1070</c:v>
                </c:pt>
                <c:pt idx="442">
                  <c:v>1110</c:v>
                </c:pt>
              </c:numCache>
            </c:numRef>
          </c:yVal>
          <c:smooth val="0"/>
        </c:ser>
        <c:ser>
          <c:idx val="2"/>
          <c:order val="2"/>
          <c:tx>
            <c:v>Vit+ 1.6v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>
                  <a:lumMod val="50000"/>
                </a:schemeClr>
              </a:solidFill>
            </c:spPr>
          </c:marker>
          <c:yVal>
            <c:numRef>
              <c:f>Raw!$S$10:$S$459</c:f>
              <c:numCache>
                <c:formatCode>General</c:formatCode>
                <c:ptCount val="450"/>
                <c:pt idx="0">
                  <c:v>992</c:v>
                </c:pt>
                <c:pt idx="1">
                  <c:v>1007</c:v>
                </c:pt>
                <c:pt idx="9">
                  <c:v>987</c:v>
                </c:pt>
                <c:pt idx="10">
                  <c:v>999</c:v>
                </c:pt>
                <c:pt idx="18">
                  <c:v>991</c:v>
                </c:pt>
                <c:pt idx="19">
                  <c:v>1007</c:v>
                </c:pt>
                <c:pt idx="27">
                  <c:v>973</c:v>
                </c:pt>
                <c:pt idx="28">
                  <c:v>1001</c:v>
                </c:pt>
                <c:pt idx="36">
                  <c:v>966</c:v>
                </c:pt>
                <c:pt idx="37">
                  <c:v>999</c:v>
                </c:pt>
                <c:pt idx="45">
                  <c:v>998</c:v>
                </c:pt>
                <c:pt idx="46">
                  <c:v>1029</c:v>
                </c:pt>
                <c:pt idx="54">
                  <c:v>1017</c:v>
                </c:pt>
                <c:pt idx="55">
                  <c:v>1038</c:v>
                </c:pt>
                <c:pt idx="63">
                  <c:v>994</c:v>
                </c:pt>
                <c:pt idx="64">
                  <c:v>999</c:v>
                </c:pt>
                <c:pt idx="72">
                  <c:v>990</c:v>
                </c:pt>
                <c:pt idx="81">
                  <c:v>1009</c:v>
                </c:pt>
                <c:pt idx="90">
                  <c:v>1006</c:v>
                </c:pt>
                <c:pt idx="91">
                  <c:v>1019</c:v>
                </c:pt>
                <c:pt idx="99">
                  <c:v>1016</c:v>
                </c:pt>
                <c:pt idx="100">
                  <c:v>1028</c:v>
                </c:pt>
                <c:pt idx="108">
                  <c:v>1009</c:v>
                </c:pt>
                <c:pt idx="109">
                  <c:v>1002</c:v>
                </c:pt>
                <c:pt idx="117">
                  <c:v>988</c:v>
                </c:pt>
                <c:pt idx="118">
                  <c:v>1015</c:v>
                </c:pt>
                <c:pt idx="126">
                  <c:v>1034</c:v>
                </c:pt>
                <c:pt idx="127">
                  <c:v>1018</c:v>
                </c:pt>
                <c:pt idx="135">
                  <c:v>940</c:v>
                </c:pt>
                <c:pt idx="136">
                  <c:v>977</c:v>
                </c:pt>
                <c:pt idx="144">
                  <c:v>962</c:v>
                </c:pt>
                <c:pt idx="145">
                  <c:v>957</c:v>
                </c:pt>
                <c:pt idx="153">
                  <c:v>951</c:v>
                </c:pt>
                <c:pt idx="154">
                  <c:v>970</c:v>
                </c:pt>
                <c:pt idx="162">
                  <c:v>964</c:v>
                </c:pt>
                <c:pt idx="163">
                  <c:v>953</c:v>
                </c:pt>
                <c:pt idx="171">
                  <c:v>980</c:v>
                </c:pt>
                <c:pt idx="172">
                  <c:v>961</c:v>
                </c:pt>
                <c:pt idx="180">
                  <c:v>963</c:v>
                </c:pt>
                <c:pt idx="181">
                  <c:v>967</c:v>
                </c:pt>
                <c:pt idx="189">
                  <c:v>981</c:v>
                </c:pt>
                <c:pt idx="190">
                  <c:v>944</c:v>
                </c:pt>
                <c:pt idx="198">
                  <c:v>974</c:v>
                </c:pt>
                <c:pt idx="199">
                  <c:v>979</c:v>
                </c:pt>
                <c:pt idx="207">
                  <c:v>981</c:v>
                </c:pt>
                <c:pt idx="208">
                  <c:v>969</c:v>
                </c:pt>
                <c:pt idx="216">
                  <c:v>958</c:v>
                </c:pt>
                <c:pt idx="217">
                  <c:v>967</c:v>
                </c:pt>
                <c:pt idx="225">
                  <c:v>987</c:v>
                </c:pt>
                <c:pt idx="226">
                  <c:v>980</c:v>
                </c:pt>
                <c:pt idx="234">
                  <c:v>989</c:v>
                </c:pt>
                <c:pt idx="235">
                  <c:v>1010</c:v>
                </c:pt>
                <c:pt idx="243">
                  <c:v>994</c:v>
                </c:pt>
                <c:pt idx="244">
                  <c:v>992</c:v>
                </c:pt>
                <c:pt idx="252">
                  <c:v>1002</c:v>
                </c:pt>
                <c:pt idx="253">
                  <c:v>972</c:v>
                </c:pt>
                <c:pt idx="261">
                  <c:v>988</c:v>
                </c:pt>
                <c:pt idx="262">
                  <c:v>987</c:v>
                </c:pt>
                <c:pt idx="270">
                  <c:v>971</c:v>
                </c:pt>
                <c:pt idx="271">
                  <c:v>1005</c:v>
                </c:pt>
                <c:pt idx="279">
                  <c:v>989</c:v>
                </c:pt>
                <c:pt idx="280">
                  <c:v>983</c:v>
                </c:pt>
                <c:pt idx="288">
                  <c:v>989</c:v>
                </c:pt>
                <c:pt idx="289">
                  <c:v>984</c:v>
                </c:pt>
                <c:pt idx="297">
                  <c:v>976</c:v>
                </c:pt>
                <c:pt idx="298">
                  <c:v>993</c:v>
                </c:pt>
                <c:pt idx="306">
                  <c:v>977</c:v>
                </c:pt>
                <c:pt idx="307">
                  <c:v>1004</c:v>
                </c:pt>
                <c:pt idx="315">
                  <c:v>985</c:v>
                </c:pt>
                <c:pt idx="316">
                  <c:v>1014</c:v>
                </c:pt>
                <c:pt idx="324">
                  <c:v>1010</c:v>
                </c:pt>
                <c:pt idx="325">
                  <c:v>988</c:v>
                </c:pt>
                <c:pt idx="333">
                  <c:v>986</c:v>
                </c:pt>
                <c:pt idx="334">
                  <c:v>979</c:v>
                </c:pt>
                <c:pt idx="342">
                  <c:v>980</c:v>
                </c:pt>
                <c:pt idx="343">
                  <c:v>991</c:v>
                </c:pt>
                <c:pt idx="351">
                  <c:v>989</c:v>
                </c:pt>
                <c:pt idx="352">
                  <c:v>979</c:v>
                </c:pt>
                <c:pt idx="360">
                  <c:v>1003</c:v>
                </c:pt>
                <c:pt idx="361">
                  <c:v>1009</c:v>
                </c:pt>
                <c:pt idx="369">
                  <c:v>998</c:v>
                </c:pt>
                <c:pt idx="370">
                  <c:v>993</c:v>
                </c:pt>
                <c:pt idx="378">
                  <c:v>1025</c:v>
                </c:pt>
                <c:pt idx="379">
                  <c:v>1010</c:v>
                </c:pt>
                <c:pt idx="387">
                  <c:v>995</c:v>
                </c:pt>
                <c:pt idx="388">
                  <c:v>1000</c:v>
                </c:pt>
                <c:pt idx="396">
                  <c:v>1010</c:v>
                </c:pt>
                <c:pt idx="397">
                  <c:v>1006</c:v>
                </c:pt>
                <c:pt idx="405">
                  <c:v>982</c:v>
                </c:pt>
                <c:pt idx="406">
                  <c:v>1014</c:v>
                </c:pt>
                <c:pt idx="414">
                  <c:v>996</c:v>
                </c:pt>
                <c:pt idx="415">
                  <c:v>1016</c:v>
                </c:pt>
                <c:pt idx="423">
                  <c:v>1004</c:v>
                </c:pt>
                <c:pt idx="424">
                  <c:v>988</c:v>
                </c:pt>
                <c:pt idx="432">
                  <c:v>970</c:v>
                </c:pt>
                <c:pt idx="433">
                  <c:v>997</c:v>
                </c:pt>
                <c:pt idx="441">
                  <c:v>962</c:v>
                </c:pt>
                <c:pt idx="442">
                  <c:v>1000</c:v>
                </c:pt>
              </c:numCache>
            </c:numRef>
          </c:yVal>
          <c:smooth val="0"/>
        </c:ser>
        <c:ser>
          <c:idx val="3"/>
          <c:order val="3"/>
          <c:tx>
            <c:v>Vit- 2.0v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yVal>
            <c:numRef>
              <c:f>Raw!$W$10:$W$459</c:f>
              <c:numCache>
                <c:formatCode>General</c:formatCode>
                <c:ptCount val="450"/>
                <c:pt idx="0">
                  <c:v>774</c:v>
                </c:pt>
                <c:pt idx="1">
                  <c:v>760</c:v>
                </c:pt>
                <c:pt idx="9">
                  <c:v>764</c:v>
                </c:pt>
                <c:pt idx="10">
                  <c:v>737</c:v>
                </c:pt>
                <c:pt idx="18">
                  <c:v>777</c:v>
                </c:pt>
                <c:pt idx="19">
                  <c:v>759</c:v>
                </c:pt>
                <c:pt idx="27">
                  <c:v>741</c:v>
                </c:pt>
                <c:pt idx="28">
                  <c:v>738</c:v>
                </c:pt>
                <c:pt idx="36">
                  <c:v>756</c:v>
                </c:pt>
                <c:pt idx="37">
                  <c:v>737</c:v>
                </c:pt>
                <c:pt idx="45">
                  <c:v>772</c:v>
                </c:pt>
                <c:pt idx="46">
                  <c:v>763</c:v>
                </c:pt>
                <c:pt idx="54">
                  <c:v>795</c:v>
                </c:pt>
                <c:pt idx="55">
                  <c:v>788</c:v>
                </c:pt>
                <c:pt idx="63">
                  <c:v>798</c:v>
                </c:pt>
                <c:pt idx="64">
                  <c:v>773</c:v>
                </c:pt>
                <c:pt idx="72">
                  <c:v>782</c:v>
                </c:pt>
                <c:pt idx="81">
                  <c:v>801</c:v>
                </c:pt>
                <c:pt idx="90">
                  <c:v>828</c:v>
                </c:pt>
                <c:pt idx="91">
                  <c:v>811</c:v>
                </c:pt>
                <c:pt idx="99">
                  <c:v>816</c:v>
                </c:pt>
                <c:pt idx="100">
                  <c:v>794</c:v>
                </c:pt>
                <c:pt idx="108">
                  <c:v>800</c:v>
                </c:pt>
                <c:pt idx="109">
                  <c:v>780</c:v>
                </c:pt>
                <c:pt idx="117">
                  <c:v>804</c:v>
                </c:pt>
                <c:pt idx="118">
                  <c:v>785</c:v>
                </c:pt>
                <c:pt idx="126">
                  <c:v>803</c:v>
                </c:pt>
                <c:pt idx="127">
                  <c:v>771</c:v>
                </c:pt>
                <c:pt idx="135">
                  <c:v>709</c:v>
                </c:pt>
                <c:pt idx="136">
                  <c:v>706</c:v>
                </c:pt>
                <c:pt idx="144">
                  <c:v>718</c:v>
                </c:pt>
                <c:pt idx="145">
                  <c:v>722</c:v>
                </c:pt>
                <c:pt idx="153">
                  <c:v>723</c:v>
                </c:pt>
                <c:pt idx="154">
                  <c:v>715</c:v>
                </c:pt>
                <c:pt idx="162">
                  <c:v>725</c:v>
                </c:pt>
                <c:pt idx="163">
                  <c:v>702</c:v>
                </c:pt>
                <c:pt idx="171">
                  <c:v>731</c:v>
                </c:pt>
                <c:pt idx="172">
                  <c:v>718</c:v>
                </c:pt>
                <c:pt idx="180">
                  <c:v>726</c:v>
                </c:pt>
                <c:pt idx="181">
                  <c:v>726</c:v>
                </c:pt>
                <c:pt idx="189">
                  <c:v>736</c:v>
                </c:pt>
                <c:pt idx="190">
                  <c:v>721</c:v>
                </c:pt>
                <c:pt idx="198">
                  <c:v>728</c:v>
                </c:pt>
                <c:pt idx="199">
                  <c:v>709</c:v>
                </c:pt>
                <c:pt idx="207">
                  <c:v>726</c:v>
                </c:pt>
                <c:pt idx="208">
                  <c:v>710</c:v>
                </c:pt>
                <c:pt idx="216">
                  <c:v>723</c:v>
                </c:pt>
                <c:pt idx="217">
                  <c:v>703</c:v>
                </c:pt>
                <c:pt idx="225">
                  <c:v>744</c:v>
                </c:pt>
                <c:pt idx="226">
                  <c:v>732</c:v>
                </c:pt>
                <c:pt idx="234">
                  <c:v>750</c:v>
                </c:pt>
                <c:pt idx="235">
                  <c:v>741</c:v>
                </c:pt>
                <c:pt idx="243">
                  <c:v>748</c:v>
                </c:pt>
                <c:pt idx="244">
                  <c:v>731</c:v>
                </c:pt>
                <c:pt idx="252">
                  <c:v>747</c:v>
                </c:pt>
                <c:pt idx="253">
                  <c:v>729</c:v>
                </c:pt>
                <c:pt idx="261">
                  <c:v>749</c:v>
                </c:pt>
                <c:pt idx="262">
                  <c:v>726</c:v>
                </c:pt>
                <c:pt idx="270">
                  <c:v>774</c:v>
                </c:pt>
                <c:pt idx="271">
                  <c:v>773</c:v>
                </c:pt>
                <c:pt idx="279">
                  <c:v>772</c:v>
                </c:pt>
                <c:pt idx="280">
                  <c:v>748</c:v>
                </c:pt>
                <c:pt idx="288">
                  <c:v>765</c:v>
                </c:pt>
                <c:pt idx="289">
                  <c:v>771</c:v>
                </c:pt>
                <c:pt idx="297">
                  <c:v>772</c:v>
                </c:pt>
                <c:pt idx="298">
                  <c:v>758</c:v>
                </c:pt>
                <c:pt idx="306">
                  <c:v>762</c:v>
                </c:pt>
                <c:pt idx="307">
                  <c:v>753</c:v>
                </c:pt>
                <c:pt idx="315">
                  <c:v>736</c:v>
                </c:pt>
                <c:pt idx="316">
                  <c:v>746</c:v>
                </c:pt>
                <c:pt idx="324">
                  <c:v>752</c:v>
                </c:pt>
                <c:pt idx="325">
                  <c:v>732</c:v>
                </c:pt>
                <c:pt idx="333">
                  <c:v>747</c:v>
                </c:pt>
                <c:pt idx="334">
                  <c:v>755</c:v>
                </c:pt>
                <c:pt idx="342">
                  <c:v>743</c:v>
                </c:pt>
                <c:pt idx="343">
                  <c:v>737</c:v>
                </c:pt>
                <c:pt idx="351">
                  <c:v>753</c:v>
                </c:pt>
                <c:pt idx="352">
                  <c:v>739</c:v>
                </c:pt>
                <c:pt idx="360">
                  <c:v>759</c:v>
                </c:pt>
                <c:pt idx="361">
                  <c:v>744</c:v>
                </c:pt>
                <c:pt idx="369">
                  <c:v>758</c:v>
                </c:pt>
                <c:pt idx="370">
                  <c:v>750</c:v>
                </c:pt>
                <c:pt idx="378">
                  <c:v>779</c:v>
                </c:pt>
                <c:pt idx="379">
                  <c:v>768</c:v>
                </c:pt>
                <c:pt idx="387">
                  <c:v>753</c:v>
                </c:pt>
                <c:pt idx="388">
                  <c:v>751</c:v>
                </c:pt>
                <c:pt idx="396">
                  <c:v>771</c:v>
                </c:pt>
                <c:pt idx="397">
                  <c:v>753</c:v>
                </c:pt>
                <c:pt idx="405">
                  <c:v>774</c:v>
                </c:pt>
                <c:pt idx="406">
                  <c:v>765</c:v>
                </c:pt>
                <c:pt idx="414">
                  <c:v>774</c:v>
                </c:pt>
                <c:pt idx="415">
                  <c:v>756</c:v>
                </c:pt>
                <c:pt idx="423">
                  <c:v>762</c:v>
                </c:pt>
                <c:pt idx="424">
                  <c:v>741</c:v>
                </c:pt>
                <c:pt idx="432">
                  <c:v>762</c:v>
                </c:pt>
                <c:pt idx="433">
                  <c:v>725</c:v>
                </c:pt>
                <c:pt idx="441">
                  <c:v>755</c:v>
                </c:pt>
                <c:pt idx="442">
                  <c:v>749</c:v>
                </c:pt>
              </c:numCache>
            </c:numRef>
          </c:yVal>
          <c:smooth val="0"/>
        </c:ser>
        <c:ser>
          <c:idx val="4"/>
          <c:order val="4"/>
          <c:tx>
            <c:v>Vit- 1.8v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</c:spPr>
          </c:marker>
          <c:yVal>
            <c:numRef>
              <c:f>Raw!$Q$10:$Q$459</c:f>
              <c:numCache>
                <c:formatCode>General</c:formatCode>
                <c:ptCount val="450"/>
                <c:pt idx="0">
                  <c:v>698</c:v>
                </c:pt>
                <c:pt idx="1">
                  <c:v>692</c:v>
                </c:pt>
                <c:pt idx="9">
                  <c:v>698</c:v>
                </c:pt>
                <c:pt idx="10">
                  <c:v>671</c:v>
                </c:pt>
                <c:pt idx="18">
                  <c:v>694</c:v>
                </c:pt>
                <c:pt idx="19">
                  <c:v>686</c:v>
                </c:pt>
                <c:pt idx="27">
                  <c:v>685</c:v>
                </c:pt>
                <c:pt idx="28">
                  <c:v>673</c:v>
                </c:pt>
                <c:pt idx="36">
                  <c:v>681</c:v>
                </c:pt>
                <c:pt idx="37">
                  <c:v>675</c:v>
                </c:pt>
                <c:pt idx="45">
                  <c:v>696</c:v>
                </c:pt>
                <c:pt idx="46">
                  <c:v>690</c:v>
                </c:pt>
                <c:pt idx="54">
                  <c:v>721</c:v>
                </c:pt>
                <c:pt idx="55">
                  <c:v>714</c:v>
                </c:pt>
                <c:pt idx="63">
                  <c:v>710</c:v>
                </c:pt>
                <c:pt idx="64">
                  <c:v>706</c:v>
                </c:pt>
                <c:pt idx="72">
                  <c:v>703</c:v>
                </c:pt>
                <c:pt idx="81">
                  <c:v>717</c:v>
                </c:pt>
                <c:pt idx="90">
                  <c:v>717</c:v>
                </c:pt>
                <c:pt idx="91">
                  <c:v>696</c:v>
                </c:pt>
                <c:pt idx="99">
                  <c:v>736</c:v>
                </c:pt>
                <c:pt idx="100">
                  <c:v>723</c:v>
                </c:pt>
                <c:pt idx="108">
                  <c:v>716</c:v>
                </c:pt>
                <c:pt idx="109">
                  <c:v>710</c:v>
                </c:pt>
                <c:pt idx="117">
                  <c:v>707</c:v>
                </c:pt>
                <c:pt idx="118">
                  <c:v>700</c:v>
                </c:pt>
                <c:pt idx="126">
                  <c:v>720</c:v>
                </c:pt>
                <c:pt idx="127">
                  <c:v>704</c:v>
                </c:pt>
                <c:pt idx="135">
                  <c:v>630</c:v>
                </c:pt>
                <c:pt idx="136">
                  <c:v>635</c:v>
                </c:pt>
                <c:pt idx="144">
                  <c:v>628</c:v>
                </c:pt>
                <c:pt idx="145">
                  <c:v>643</c:v>
                </c:pt>
                <c:pt idx="153">
                  <c:v>648</c:v>
                </c:pt>
                <c:pt idx="154">
                  <c:v>639</c:v>
                </c:pt>
                <c:pt idx="162">
                  <c:v>658</c:v>
                </c:pt>
                <c:pt idx="163">
                  <c:v>637</c:v>
                </c:pt>
                <c:pt idx="171">
                  <c:v>655</c:v>
                </c:pt>
                <c:pt idx="172">
                  <c:v>646</c:v>
                </c:pt>
                <c:pt idx="180">
                  <c:v>644</c:v>
                </c:pt>
                <c:pt idx="181">
                  <c:v>648</c:v>
                </c:pt>
                <c:pt idx="189">
                  <c:v>671</c:v>
                </c:pt>
                <c:pt idx="190">
                  <c:v>658</c:v>
                </c:pt>
                <c:pt idx="198">
                  <c:v>647</c:v>
                </c:pt>
                <c:pt idx="199">
                  <c:v>647</c:v>
                </c:pt>
                <c:pt idx="207">
                  <c:v>647</c:v>
                </c:pt>
                <c:pt idx="208">
                  <c:v>643</c:v>
                </c:pt>
                <c:pt idx="216">
                  <c:v>652</c:v>
                </c:pt>
                <c:pt idx="217">
                  <c:v>641</c:v>
                </c:pt>
                <c:pt idx="225">
                  <c:v>662</c:v>
                </c:pt>
                <c:pt idx="226">
                  <c:v>653</c:v>
                </c:pt>
                <c:pt idx="234">
                  <c:v>669</c:v>
                </c:pt>
                <c:pt idx="235">
                  <c:v>661</c:v>
                </c:pt>
                <c:pt idx="243">
                  <c:v>675</c:v>
                </c:pt>
                <c:pt idx="244">
                  <c:v>660</c:v>
                </c:pt>
                <c:pt idx="252">
                  <c:v>666</c:v>
                </c:pt>
                <c:pt idx="253">
                  <c:v>653</c:v>
                </c:pt>
                <c:pt idx="261">
                  <c:v>669</c:v>
                </c:pt>
                <c:pt idx="262">
                  <c:v>656</c:v>
                </c:pt>
                <c:pt idx="270">
                  <c:v>687</c:v>
                </c:pt>
                <c:pt idx="271">
                  <c:v>687</c:v>
                </c:pt>
                <c:pt idx="279">
                  <c:v>679</c:v>
                </c:pt>
                <c:pt idx="280">
                  <c:v>678</c:v>
                </c:pt>
                <c:pt idx="288">
                  <c:v>701</c:v>
                </c:pt>
                <c:pt idx="289">
                  <c:v>700</c:v>
                </c:pt>
                <c:pt idx="297">
                  <c:v>689</c:v>
                </c:pt>
                <c:pt idx="298">
                  <c:v>680</c:v>
                </c:pt>
                <c:pt idx="306">
                  <c:v>684</c:v>
                </c:pt>
                <c:pt idx="307">
                  <c:v>670</c:v>
                </c:pt>
                <c:pt idx="315">
                  <c:v>650</c:v>
                </c:pt>
                <c:pt idx="316">
                  <c:v>667</c:v>
                </c:pt>
                <c:pt idx="324">
                  <c:v>666</c:v>
                </c:pt>
                <c:pt idx="325">
                  <c:v>648</c:v>
                </c:pt>
                <c:pt idx="333">
                  <c:v>660</c:v>
                </c:pt>
                <c:pt idx="334">
                  <c:v>674</c:v>
                </c:pt>
                <c:pt idx="342">
                  <c:v>660</c:v>
                </c:pt>
                <c:pt idx="343">
                  <c:v>657</c:v>
                </c:pt>
                <c:pt idx="351">
                  <c:v>670</c:v>
                </c:pt>
                <c:pt idx="352">
                  <c:v>660</c:v>
                </c:pt>
                <c:pt idx="360">
                  <c:v>695</c:v>
                </c:pt>
                <c:pt idx="361">
                  <c:v>685</c:v>
                </c:pt>
                <c:pt idx="369">
                  <c:v>688</c:v>
                </c:pt>
                <c:pt idx="370">
                  <c:v>681</c:v>
                </c:pt>
                <c:pt idx="378">
                  <c:v>697</c:v>
                </c:pt>
                <c:pt idx="379">
                  <c:v>682</c:v>
                </c:pt>
                <c:pt idx="387">
                  <c:v>686</c:v>
                </c:pt>
                <c:pt idx="388">
                  <c:v>670</c:v>
                </c:pt>
                <c:pt idx="396">
                  <c:v>700</c:v>
                </c:pt>
                <c:pt idx="397">
                  <c:v>675</c:v>
                </c:pt>
                <c:pt idx="405">
                  <c:v>690</c:v>
                </c:pt>
                <c:pt idx="406">
                  <c:v>688</c:v>
                </c:pt>
                <c:pt idx="414">
                  <c:v>708</c:v>
                </c:pt>
                <c:pt idx="415">
                  <c:v>686</c:v>
                </c:pt>
                <c:pt idx="423">
                  <c:v>688</c:v>
                </c:pt>
                <c:pt idx="424">
                  <c:v>669</c:v>
                </c:pt>
                <c:pt idx="432">
                  <c:v>673</c:v>
                </c:pt>
                <c:pt idx="433">
                  <c:v>647</c:v>
                </c:pt>
                <c:pt idx="441">
                  <c:v>676</c:v>
                </c:pt>
                <c:pt idx="442">
                  <c:v>678</c:v>
                </c:pt>
              </c:numCache>
            </c:numRef>
          </c:yVal>
          <c:smooth val="0"/>
        </c:ser>
        <c:ser>
          <c:idx val="5"/>
          <c:order val="5"/>
          <c:tx>
            <c:v>Vit- 1.6v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2060"/>
              </a:solidFill>
            </c:spPr>
          </c:marker>
          <c:yVal>
            <c:numRef>
              <c:f>Raw!$T$10:$T$459</c:f>
              <c:numCache>
                <c:formatCode>General</c:formatCode>
                <c:ptCount val="450"/>
                <c:pt idx="0">
                  <c:v>615</c:v>
                </c:pt>
                <c:pt idx="1">
                  <c:v>622</c:v>
                </c:pt>
                <c:pt idx="9">
                  <c:v>617</c:v>
                </c:pt>
                <c:pt idx="10">
                  <c:v>597</c:v>
                </c:pt>
                <c:pt idx="18">
                  <c:v>618</c:v>
                </c:pt>
                <c:pt idx="19">
                  <c:v>612</c:v>
                </c:pt>
                <c:pt idx="27">
                  <c:v>608</c:v>
                </c:pt>
                <c:pt idx="28">
                  <c:v>588</c:v>
                </c:pt>
                <c:pt idx="36">
                  <c:v>590</c:v>
                </c:pt>
                <c:pt idx="37">
                  <c:v>597</c:v>
                </c:pt>
                <c:pt idx="45">
                  <c:v>623</c:v>
                </c:pt>
                <c:pt idx="46">
                  <c:v>611</c:v>
                </c:pt>
                <c:pt idx="54">
                  <c:v>629</c:v>
                </c:pt>
                <c:pt idx="55">
                  <c:v>636</c:v>
                </c:pt>
                <c:pt idx="63">
                  <c:v>631</c:v>
                </c:pt>
                <c:pt idx="64">
                  <c:v>634</c:v>
                </c:pt>
                <c:pt idx="72">
                  <c:v>619</c:v>
                </c:pt>
                <c:pt idx="81">
                  <c:v>628</c:v>
                </c:pt>
                <c:pt idx="90">
                  <c:v>640</c:v>
                </c:pt>
                <c:pt idx="91">
                  <c:v>627</c:v>
                </c:pt>
                <c:pt idx="99">
                  <c:v>652</c:v>
                </c:pt>
                <c:pt idx="100">
                  <c:v>636</c:v>
                </c:pt>
                <c:pt idx="108">
                  <c:v>615</c:v>
                </c:pt>
                <c:pt idx="109">
                  <c:v>622</c:v>
                </c:pt>
                <c:pt idx="117">
                  <c:v>629</c:v>
                </c:pt>
                <c:pt idx="118">
                  <c:v>632</c:v>
                </c:pt>
                <c:pt idx="126">
                  <c:v>635</c:v>
                </c:pt>
                <c:pt idx="127">
                  <c:v>630</c:v>
                </c:pt>
                <c:pt idx="135">
                  <c:v>561</c:v>
                </c:pt>
                <c:pt idx="136">
                  <c:v>571</c:v>
                </c:pt>
                <c:pt idx="144">
                  <c:v>559</c:v>
                </c:pt>
                <c:pt idx="145">
                  <c:v>568</c:v>
                </c:pt>
                <c:pt idx="153">
                  <c:v>564</c:v>
                </c:pt>
                <c:pt idx="154">
                  <c:v>572</c:v>
                </c:pt>
                <c:pt idx="162">
                  <c:v>582</c:v>
                </c:pt>
                <c:pt idx="163">
                  <c:v>569</c:v>
                </c:pt>
                <c:pt idx="171">
                  <c:v>573</c:v>
                </c:pt>
                <c:pt idx="172">
                  <c:v>585</c:v>
                </c:pt>
                <c:pt idx="180">
                  <c:v>572</c:v>
                </c:pt>
                <c:pt idx="181">
                  <c:v>596</c:v>
                </c:pt>
                <c:pt idx="189">
                  <c:v>582</c:v>
                </c:pt>
                <c:pt idx="190">
                  <c:v>579</c:v>
                </c:pt>
                <c:pt idx="198">
                  <c:v>577</c:v>
                </c:pt>
                <c:pt idx="199">
                  <c:v>569</c:v>
                </c:pt>
                <c:pt idx="207">
                  <c:v>576</c:v>
                </c:pt>
                <c:pt idx="208">
                  <c:v>569</c:v>
                </c:pt>
                <c:pt idx="216">
                  <c:v>578</c:v>
                </c:pt>
                <c:pt idx="217">
                  <c:v>579</c:v>
                </c:pt>
                <c:pt idx="225">
                  <c:v>586</c:v>
                </c:pt>
                <c:pt idx="226">
                  <c:v>589</c:v>
                </c:pt>
                <c:pt idx="234">
                  <c:v>598</c:v>
                </c:pt>
                <c:pt idx="235">
                  <c:v>603</c:v>
                </c:pt>
                <c:pt idx="243">
                  <c:v>601</c:v>
                </c:pt>
                <c:pt idx="244">
                  <c:v>594</c:v>
                </c:pt>
                <c:pt idx="252">
                  <c:v>596</c:v>
                </c:pt>
                <c:pt idx="253">
                  <c:v>585</c:v>
                </c:pt>
                <c:pt idx="261">
                  <c:v>597</c:v>
                </c:pt>
                <c:pt idx="262">
                  <c:v>589</c:v>
                </c:pt>
                <c:pt idx="270">
                  <c:v>605</c:v>
                </c:pt>
                <c:pt idx="271">
                  <c:v>621</c:v>
                </c:pt>
                <c:pt idx="279">
                  <c:v>602</c:v>
                </c:pt>
                <c:pt idx="280">
                  <c:v>597</c:v>
                </c:pt>
                <c:pt idx="288">
                  <c:v>611</c:v>
                </c:pt>
                <c:pt idx="289">
                  <c:v>624</c:v>
                </c:pt>
                <c:pt idx="297">
                  <c:v>608</c:v>
                </c:pt>
                <c:pt idx="298">
                  <c:v>609</c:v>
                </c:pt>
                <c:pt idx="306">
                  <c:v>607</c:v>
                </c:pt>
                <c:pt idx="307">
                  <c:v>602</c:v>
                </c:pt>
                <c:pt idx="315">
                  <c:v>579</c:v>
                </c:pt>
                <c:pt idx="316">
                  <c:v>605</c:v>
                </c:pt>
                <c:pt idx="324">
                  <c:v>598</c:v>
                </c:pt>
                <c:pt idx="325">
                  <c:v>590</c:v>
                </c:pt>
                <c:pt idx="333">
                  <c:v>589</c:v>
                </c:pt>
                <c:pt idx="334">
                  <c:v>610</c:v>
                </c:pt>
                <c:pt idx="342">
                  <c:v>588</c:v>
                </c:pt>
                <c:pt idx="343">
                  <c:v>587</c:v>
                </c:pt>
                <c:pt idx="351">
                  <c:v>598</c:v>
                </c:pt>
                <c:pt idx="352">
                  <c:v>594</c:v>
                </c:pt>
                <c:pt idx="360">
                  <c:v>612</c:v>
                </c:pt>
                <c:pt idx="361">
                  <c:v>608</c:v>
                </c:pt>
                <c:pt idx="369">
                  <c:v>603</c:v>
                </c:pt>
                <c:pt idx="370">
                  <c:v>615</c:v>
                </c:pt>
                <c:pt idx="378">
                  <c:v>629</c:v>
                </c:pt>
                <c:pt idx="379">
                  <c:v>617</c:v>
                </c:pt>
                <c:pt idx="387">
                  <c:v>606</c:v>
                </c:pt>
                <c:pt idx="388">
                  <c:v>616</c:v>
                </c:pt>
                <c:pt idx="396">
                  <c:v>613</c:v>
                </c:pt>
                <c:pt idx="397">
                  <c:v>604</c:v>
                </c:pt>
                <c:pt idx="405">
                  <c:v>621</c:v>
                </c:pt>
                <c:pt idx="406">
                  <c:v>622</c:v>
                </c:pt>
                <c:pt idx="414">
                  <c:v>641</c:v>
                </c:pt>
                <c:pt idx="415">
                  <c:v>613</c:v>
                </c:pt>
                <c:pt idx="423">
                  <c:v>617</c:v>
                </c:pt>
                <c:pt idx="424">
                  <c:v>603</c:v>
                </c:pt>
                <c:pt idx="432">
                  <c:v>612</c:v>
                </c:pt>
                <c:pt idx="433">
                  <c:v>595</c:v>
                </c:pt>
                <c:pt idx="441">
                  <c:v>600</c:v>
                </c:pt>
                <c:pt idx="442">
                  <c:v>606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40704"/>
        <c:axId val="30880128"/>
      </c:scatterChart>
      <c:valAx>
        <c:axId val="30840704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0880128"/>
        <c:crosses val="autoZero"/>
        <c:crossBetween val="midCat"/>
        <c:majorUnit val="45"/>
        <c:minorUnit val="9"/>
      </c:valAx>
      <c:valAx>
        <c:axId val="30880128"/>
        <c:scaling>
          <c:orientation val="minMax"/>
          <c:max val="1300"/>
          <c:min val="5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Threshold Voltage mV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08407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GPIO &amp; Reset-</a:t>
            </a:r>
            <a:r>
              <a:rPr lang="en-US" baseline="0"/>
              <a:t> </a:t>
            </a:r>
            <a:r>
              <a:rPr lang="en-US" cap="small" baseline="0"/>
              <a:t>Hysteresis </a:t>
            </a:r>
            <a:r>
              <a:rPr lang="en-US"/>
              <a:t>at 1.6, 1.8, and 2.0v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216909144635066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Vhys 2.0v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Raw!$X$10:$X$459</c:f>
              <c:numCache>
                <c:formatCode>General</c:formatCode>
                <c:ptCount val="450"/>
                <c:pt idx="0">
                  <c:v>429</c:v>
                </c:pt>
                <c:pt idx="1">
                  <c:v>475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444</c:v>
                </c:pt>
                <c:pt idx="10">
                  <c:v>490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436</c:v>
                </c:pt>
                <c:pt idx="19">
                  <c:v>469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452</c:v>
                </c:pt>
                <c:pt idx="28">
                  <c:v>488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437</c:v>
                </c:pt>
                <c:pt idx="37">
                  <c:v>487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441</c:v>
                </c:pt>
                <c:pt idx="46">
                  <c:v>482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446</c:v>
                </c:pt>
                <c:pt idx="55">
                  <c:v>478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421</c:v>
                </c:pt>
                <c:pt idx="64">
                  <c:v>454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424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426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408</c:v>
                </c:pt>
                <c:pt idx="91">
                  <c:v>448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421</c:v>
                </c:pt>
                <c:pt idx="100">
                  <c:v>465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434</c:v>
                </c:pt>
                <c:pt idx="109">
                  <c:v>449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410</c:v>
                </c:pt>
                <c:pt idx="118">
                  <c:v>457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453</c:v>
                </c:pt>
                <c:pt idx="127">
                  <c:v>466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447</c:v>
                </c:pt>
                <c:pt idx="136">
                  <c:v>497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466</c:v>
                </c:pt>
                <c:pt idx="145">
                  <c:v>492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451</c:v>
                </c:pt>
                <c:pt idx="154">
                  <c:v>486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465</c:v>
                </c:pt>
                <c:pt idx="163">
                  <c:v>482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468</c:v>
                </c:pt>
                <c:pt idx="172">
                  <c:v>472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454</c:v>
                </c:pt>
                <c:pt idx="181">
                  <c:v>462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458</c:v>
                </c:pt>
                <c:pt idx="190">
                  <c:v>449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457</c:v>
                </c:pt>
                <c:pt idx="199">
                  <c:v>494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470</c:v>
                </c:pt>
                <c:pt idx="208">
                  <c:v>480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446</c:v>
                </c:pt>
                <c:pt idx="217">
                  <c:v>492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462</c:v>
                </c:pt>
                <c:pt idx="226">
                  <c:v>474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457</c:v>
                </c:pt>
                <c:pt idx="235">
                  <c:v>492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458</c:v>
                </c:pt>
                <c:pt idx="244">
                  <c:v>493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457</c:v>
                </c:pt>
                <c:pt idx="253">
                  <c:v>465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455</c:v>
                </c:pt>
                <c:pt idx="262">
                  <c:v>482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417</c:v>
                </c:pt>
                <c:pt idx="271">
                  <c:v>451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429</c:v>
                </c:pt>
                <c:pt idx="280">
                  <c:v>456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443</c:v>
                </c:pt>
                <c:pt idx="289">
                  <c:v>443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420</c:v>
                </c:pt>
                <c:pt idx="298">
                  <c:v>457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424</c:v>
                </c:pt>
                <c:pt idx="307">
                  <c:v>471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473</c:v>
                </c:pt>
                <c:pt idx="316">
                  <c:v>494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476</c:v>
                </c:pt>
                <c:pt idx="325">
                  <c:v>485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447</c:v>
                </c:pt>
                <c:pt idx="334">
                  <c:v>438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459</c:v>
                </c:pt>
                <c:pt idx="343">
                  <c:v>489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454</c:v>
                </c:pt>
                <c:pt idx="352">
                  <c:v>470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448</c:v>
                </c:pt>
                <c:pt idx="361">
                  <c:v>478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450</c:v>
                </c:pt>
                <c:pt idx="370">
                  <c:v>474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455</c:v>
                </c:pt>
                <c:pt idx="379">
                  <c:v>474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449</c:v>
                </c:pt>
                <c:pt idx="388">
                  <c:v>471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453</c:v>
                </c:pt>
                <c:pt idx="397">
                  <c:v>483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429</c:v>
                </c:pt>
                <c:pt idx="406">
                  <c:v>466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432</c:v>
                </c:pt>
                <c:pt idx="415">
                  <c:v>482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449</c:v>
                </c:pt>
                <c:pt idx="424">
                  <c:v>463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425</c:v>
                </c:pt>
                <c:pt idx="433">
                  <c:v>499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427</c:v>
                </c:pt>
                <c:pt idx="442">
                  <c:v>468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Vhys 1.8v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50"/>
              </a:solidFill>
            </c:spPr>
          </c:marker>
          <c:yVal>
            <c:numRef>
              <c:f>Raw!$R$10:$R$459</c:f>
              <c:numCache>
                <c:formatCode>General</c:formatCode>
                <c:ptCount val="450"/>
                <c:pt idx="0">
                  <c:v>396</c:v>
                </c:pt>
                <c:pt idx="1">
                  <c:v>423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402</c:v>
                </c:pt>
                <c:pt idx="10">
                  <c:v>445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402</c:v>
                </c:pt>
                <c:pt idx="19">
                  <c:v>430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394</c:v>
                </c:pt>
                <c:pt idx="28">
                  <c:v>442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403</c:v>
                </c:pt>
                <c:pt idx="37">
                  <c:v>444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406</c:v>
                </c:pt>
                <c:pt idx="46">
                  <c:v>449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405</c:v>
                </c:pt>
                <c:pt idx="55">
                  <c:v>439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401</c:v>
                </c:pt>
                <c:pt idx="64">
                  <c:v>411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399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402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406</c:v>
                </c:pt>
                <c:pt idx="91">
                  <c:v>438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398</c:v>
                </c:pt>
                <c:pt idx="100">
                  <c:v>428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405</c:v>
                </c:pt>
                <c:pt idx="109">
                  <c:v>411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393</c:v>
                </c:pt>
                <c:pt idx="118">
                  <c:v>424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428</c:v>
                </c:pt>
                <c:pt idx="127">
                  <c:v>427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414</c:v>
                </c:pt>
                <c:pt idx="136">
                  <c:v>460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443</c:v>
                </c:pt>
                <c:pt idx="145">
                  <c:v>451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413</c:v>
                </c:pt>
                <c:pt idx="154">
                  <c:v>450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428</c:v>
                </c:pt>
                <c:pt idx="163">
                  <c:v>434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435</c:v>
                </c:pt>
                <c:pt idx="172">
                  <c:v>439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421</c:v>
                </c:pt>
                <c:pt idx="181">
                  <c:v>428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411</c:v>
                </c:pt>
                <c:pt idx="190">
                  <c:v>407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433</c:v>
                </c:pt>
                <c:pt idx="199">
                  <c:v>442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442</c:v>
                </c:pt>
                <c:pt idx="208">
                  <c:v>438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411</c:v>
                </c:pt>
                <c:pt idx="217">
                  <c:v>438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427</c:v>
                </c:pt>
                <c:pt idx="226">
                  <c:v>441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426</c:v>
                </c:pt>
                <c:pt idx="235">
                  <c:v>459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428</c:v>
                </c:pt>
                <c:pt idx="244">
                  <c:v>450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440</c:v>
                </c:pt>
                <c:pt idx="253">
                  <c:v>434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427</c:v>
                </c:pt>
                <c:pt idx="262">
                  <c:v>450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388</c:v>
                </c:pt>
                <c:pt idx="271">
                  <c:v>431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422</c:v>
                </c:pt>
                <c:pt idx="280">
                  <c:v>420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396</c:v>
                </c:pt>
                <c:pt idx="289">
                  <c:v>400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392</c:v>
                </c:pt>
                <c:pt idx="298">
                  <c:v>420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397</c:v>
                </c:pt>
                <c:pt idx="307">
                  <c:v>444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446</c:v>
                </c:pt>
                <c:pt idx="316">
                  <c:v>465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451</c:v>
                </c:pt>
                <c:pt idx="325">
                  <c:v>454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422</c:v>
                </c:pt>
                <c:pt idx="334">
                  <c:v>411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428</c:v>
                </c:pt>
                <c:pt idx="343">
                  <c:v>453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425</c:v>
                </c:pt>
                <c:pt idx="352">
                  <c:v>433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420</c:v>
                </c:pt>
                <c:pt idx="361">
                  <c:v>439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417</c:v>
                </c:pt>
                <c:pt idx="370">
                  <c:v>429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421</c:v>
                </c:pt>
                <c:pt idx="379">
                  <c:v>438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416</c:v>
                </c:pt>
                <c:pt idx="388">
                  <c:v>444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421</c:v>
                </c:pt>
                <c:pt idx="397">
                  <c:v>445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398</c:v>
                </c:pt>
                <c:pt idx="406">
                  <c:v>434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391</c:v>
                </c:pt>
                <c:pt idx="415">
                  <c:v>447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419</c:v>
                </c:pt>
                <c:pt idx="424">
                  <c:v>424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406</c:v>
                </c:pt>
                <c:pt idx="433">
                  <c:v>464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394</c:v>
                </c:pt>
                <c:pt idx="442">
                  <c:v>432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Vhys 1.6v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>
                  <a:lumMod val="50000"/>
                </a:schemeClr>
              </a:solidFill>
            </c:spPr>
          </c:marker>
          <c:yVal>
            <c:numRef>
              <c:f>Raw!$U$10:$U$459</c:f>
              <c:numCache>
                <c:formatCode>General</c:formatCode>
                <c:ptCount val="450"/>
                <c:pt idx="0">
                  <c:v>377</c:v>
                </c:pt>
                <c:pt idx="1">
                  <c:v>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370</c:v>
                </c:pt>
                <c:pt idx="10">
                  <c:v>402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373</c:v>
                </c:pt>
                <c:pt idx="19">
                  <c:v>395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365</c:v>
                </c:pt>
                <c:pt idx="28">
                  <c:v>413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376</c:v>
                </c:pt>
                <c:pt idx="37">
                  <c:v>402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375</c:v>
                </c:pt>
                <c:pt idx="46">
                  <c:v>418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388</c:v>
                </c:pt>
                <c:pt idx="55">
                  <c:v>402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363</c:v>
                </c:pt>
                <c:pt idx="64">
                  <c:v>365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371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381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366</c:v>
                </c:pt>
                <c:pt idx="91">
                  <c:v>392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364</c:v>
                </c:pt>
                <c:pt idx="100">
                  <c:v>392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394</c:v>
                </c:pt>
                <c:pt idx="109">
                  <c:v>380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359</c:v>
                </c:pt>
                <c:pt idx="118">
                  <c:v>383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399</c:v>
                </c:pt>
                <c:pt idx="127">
                  <c:v>388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379</c:v>
                </c:pt>
                <c:pt idx="136">
                  <c:v>406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403</c:v>
                </c:pt>
                <c:pt idx="145">
                  <c:v>389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387</c:v>
                </c:pt>
                <c:pt idx="154">
                  <c:v>398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382</c:v>
                </c:pt>
                <c:pt idx="163">
                  <c:v>384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407</c:v>
                </c:pt>
                <c:pt idx="172">
                  <c:v>376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391</c:v>
                </c:pt>
                <c:pt idx="181">
                  <c:v>371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399</c:v>
                </c:pt>
                <c:pt idx="190">
                  <c:v>365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397</c:v>
                </c:pt>
                <c:pt idx="199">
                  <c:v>410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405</c:v>
                </c:pt>
                <c:pt idx="208">
                  <c:v>400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380</c:v>
                </c:pt>
                <c:pt idx="217">
                  <c:v>388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401</c:v>
                </c:pt>
                <c:pt idx="226">
                  <c:v>391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391</c:v>
                </c:pt>
                <c:pt idx="235">
                  <c:v>407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393</c:v>
                </c:pt>
                <c:pt idx="244">
                  <c:v>398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406</c:v>
                </c:pt>
                <c:pt idx="253">
                  <c:v>387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391</c:v>
                </c:pt>
                <c:pt idx="262">
                  <c:v>398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366</c:v>
                </c:pt>
                <c:pt idx="271">
                  <c:v>384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387</c:v>
                </c:pt>
                <c:pt idx="280">
                  <c:v>386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378</c:v>
                </c:pt>
                <c:pt idx="289">
                  <c:v>360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368</c:v>
                </c:pt>
                <c:pt idx="298">
                  <c:v>384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370</c:v>
                </c:pt>
                <c:pt idx="307">
                  <c:v>402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406</c:v>
                </c:pt>
                <c:pt idx="316">
                  <c:v>409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412</c:v>
                </c:pt>
                <c:pt idx="325">
                  <c:v>398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397</c:v>
                </c:pt>
                <c:pt idx="334">
                  <c:v>369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392</c:v>
                </c:pt>
                <c:pt idx="343">
                  <c:v>404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391</c:v>
                </c:pt>
                <c:pt idx="352">
                  <c:v>385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391</c:v>
                </c:pt>
                <c:pt idx="361">
                  <c:v>401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395</c:v>
                </c:pt>
                <c:pt idx="370">
                  <c:v>378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396</c:v>
                </c:pt>
                <c:pt idx="379">
                  <c:v>393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389</c:v>
                </c:pt>
                <c:pt idx="388">
                  <c:v>384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397</c:v>
                </c:pt>
                <c:pt idx="397">
                  <c:v>402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361</c:v>
                </c:pt>
                <c:pt idx="406">
                  <c:v>392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355</c:v>
                </c:pt>
                <c:pt idx="415">
                  <c:v>403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387</c:v>
                </c:pt>
                <c:pt idx="424">
                  <c:v>385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358</c:v>
                </c:pt>
                <c:pt idx="433">
                  <c:v>402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362</c:v>
                </c:pt>
                <c:pt idx="442">
                  <c:v>394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34912"/>
        <c:axId val="30937472"/>
      </c:scatterChart>
      <c:valAx>
        <c:axId val="30934912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0937472"/>
        <c:crosses val="autoZero"/>
        <c:crossBetween val="midCat"/>
        <c:majorUnit val="45"/>
        <c:minorUnit val="9"/>
      </c:valAx>
      <c:valAx>
        <c:axId val="30937472"/>
        <c:scaling>
          <c:orientation val="minMax"/>
          <c:min val="3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Hysteresis mV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0934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Bus</a:t>
            </a:r>
            <a:r>
              <a:rPr lang="en-US" baseline="0"/>
              <a:t> </a:t>
            </a:r>
            <a:r>
              <a:rPr lang="en-US" cap="small" baseline="0"/>
              <a:t>Vth</a:t>
            </a:r>
            <a:r>
              <a:rPr lang="en-US" baseline="0"/>
              <a:t> </a:t>
            </a:r>
            <a:r>
              <a:rPr lang="en-US" cap="small" baseline="0"/>
              <a:t>Vtl</a:t>
            </a:r>
            <a:r>
              <a:rPr lang="en-US" baseline="0"/>
              <a:t> </a:t>
            </a:r>
            <a:r>
              <a:rPr lang="en-US" cap="small" baseline="0"/>
              <a:t>Vmid</a:t>
            </a:r>
            <a:r>
              <a:rPr lang="en-US" baseline="0"/>
              <a:t> </a:t>
            </a:r>
            <a:r>
              <a:rPr lang="en-US"/>
              <a:t>at 1.6, 1.8, and 2.0v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216909144635066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Vth 2.0v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Raw!$AE$10:$AE$459</c:f>
              <c:numCache>
                <c:formatCode>General</c:formatCode>
                <c:ptCount val="450"/>
                <c:pt idx="2">
                  <c:v>979</c:v>
                </c:pt>
                <c:pt idx="3">
                  <c:v>989</c:v>
                </c:pt>
                <c:pt idx="47">
                  <c:v>1030</c:v>
                </c:pt>
                <c:pt idx="48">
                  <c:v>1018</c:v>
                </c:pt>
                <c:pt idx="137">
                  <c:v>915</c:v>
                </c:pt>
                <c:pt idx="138">
                  <c:v>890</c:v>
                </c:pt>
                <c:pt idx="227">
                  <c:v>950</c:v>
                </c:pt>
                <c:pt idx="228">
                  <c:v>968</c:v>
                </c:pt>
                <c:pt idx="272">
                  <c:v>962</c:v>
                </c:pt>
                <c:pt idx="273">
                  <c:v>962</c:v>
                </c:pt>
                <c:pt idx="317">
                  <c:v>951</c:v>
                </c:pt>
                <c:pt idx="318">
                  <c:v>922</c:v>
                </c:pt>
                <c:pt idx="362">
                  <c:v>970</c:v>
                </c:pt>
                <c:pt idx="363">
                  <c:v>984</c:v>
                </c:pt>
              </c:numCache>
            </c:numRef>
          </c:yVal>
          <c:smooth val="0"/>
        </c:ser>
        <c:ser>
          <c:idx val="1"/>
          <c:order val="1"/>
          <c:tx>
            <c:v>Vth 1.8v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50"/>
              </a:solidFill>
            </c:spPr>
          </c:marker>
          <c:yVal>
            <c:numRef>
              <c:f>Raw!$AB$10:$AB$459</c:f>
              <c:numCache>
                <c:formatCode>General</c:formatCode>
                <c:ptCount val="450"/>
                <c:pt idx="2">
                  <c:v>887</c:v>
                </c:pt>
                <c:pt idx="3">
                  <c:v>908</c:v>
                </c:pt>
                <c:pt idx="47">
                  <c:v>923</c:v>
                </c:pt>
                <c:pt idx="48">
                  <c:v>927</c:v>
                </c:pt>
                <c:pt idx="137">
                  <c:v>825</c:v>
                </c:pt>
                <c:pt idx="138">
                  <c:v>815</c:v>
                </c:pt>
                <c:pt idx="227">
                  <c:v>865</c:v>
                </c:pt>
                <c:pt idx="228">
                  <c:v>872</c:v>
                </c:pt>
                <c:pt idx="272">
                  <c:v>868</c:v>
                </c:pt>
                <c:pt idx="273">
                  <c:v>876</c:v>
                </c:pt>
                <c:pt idx="317">
                  <c:v>862</c:v>
                </c:pt>
                <c:pt idx="318">
                  <c:v>852</c:v>
                </c:pt>
                <c:pt idx="362">
                  <c:v>880</c:v>
                </c:pt>
                <c:pt idx="363">
                  <c:v>874</c:v>
                </c:pt>
              </c:numCache>
            </c:numRef>
          </c:yVal>
          <c:smooth val="0"/>
        </c:ser>
        <c:ser>
          <c:idx val="2"/>
          <c:order val="2"/>
          <c:tx>
            <c:v>Vth 1.6v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>
                  <a:lumMod val="50000"/>
                </a:schemeClr>
              </a:solidFill>
            </c:spPr>
          </c:marker>
          <c:yVal>
            <c:numRef>
              <c:f>Raw!$Y$10:$Y$459</c:f>
              <c:numCache>
                <c:formatCode>General</c:formatCode>
                <c:ptCount val="450"/>
                <c:pt idx="2">
                  <c:v>796</c:v>
                </c:pt>
                <c:pt idx="3">
                  <c:v>812</c:v>
                </c:pt>
                <c:pt idx="47">
                  <c:v>830</c:v>
                </c:pt>
                <c:pt idx="48">
                  <c:v>835</c:v>
                </c:pt>
                <c:pt idx="137">
                  <c:v>745</c:v>
                </c:pt>
                <c:pt idx="138">
                  <c:v>728</c:v>
                </c:pt>
                <c:pt idx="227">
                  <c:v>775</c:v>
                </c:pt>
                <c:pt idx="228">
                  <c:v>776</c:v>
                </c:pt>
                <c:pt idx="272">
                  <c:v>787</c:v>
                </c:pt>
                <c:pt idx="273">
                  <c:v>786</c:v>
                </c:pt>
                <c:pt idx="317">
                  <c:v>772</c:v>
                </c:pt>
                <c:pt idx="318">
                  <c:v>766</c:v>
                </c:pt>
                <c:pt idx="362">
                  <c:v>792</c:v>
                </c:pt>
                <c:pt idx="363">
                  <c:v>792</c:v>
                </c:pt>
              </c:numCache>
            </c:numRef>
          </c:yVal>
          <c:smooth val="0"/>
        </c:ser>
        <c:ser>
          <c:idx val="3"/>
          <c:order val="3"/>
          <c:tx>
            <c:v>Vtl 2.0v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yVal>
            <c:numRef>
              <c:f>Raw!$AF$10:$AF$459</c:f>
              <c:numCache>
                <c:formatCode>General</c:formatCode>
                <c:ptCount val="450"/>
                <c:pt idx="2">
                  <c:v>958</c:v>
                </c:pt>
                <c:pt idx="3">
                  <c:v>959</c:v>
                </c:pt>
                <c:pt idx="47">
                  <c:v>1011</c:v>
                </c:pt>
                <c:pt idx="48">
                  <c:v>999</c:v>
                </c:pt>
                <c:pt idx="137">
                  <c:v>895</c:v>
                </c:pt>
                <c:pt idx="138">
                  <c:v>865</c:v>
                </c:pt>
                <c:pt idx="227">
                  <c:v>930</c:v>
                </c:pt>
                <c:pt idx="228">
                  <c:v>930</c:v>
                </c:pt>
                <c:pt idx="272">
                  <c:v>941</c:v>
                </c:pt>
                <c:pt idx="273">
                  <c:v>946</c:v>
                </c:pt>
                <c:pt idx="317">
                  <c:v>930</c:v>
                </c:pt>
                <c:pt idx="318">
                  <c:v>906</c:v>
                </c:pt>
                <c:pt idx="362">
                  <c:v>952</c:v>
                </c:pt>
                <c:pt idx="363">
                  <c:v>968</c:v>
                </c:pt>
              </c:numCache>
            </c:numRef>
          </c:yVal>
          <c:smooth val="0"/>
        </c:ser>
        <c:ser>
          <c:idx val="4"/>
          <c:order val="4"/>
          <c:tx>
            <c:v>Vtl 1.8v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</c:spPr>
          </c:marker>
          <c:yVal>
            <c:numRef>
              <c:f>Raw!$AC$10:$AC$459</c:f>
              <c:numCache>
                <c:formatCode>General</c:formatCode>
                <c:ptCount val="450"/>
                <c:pt idx="2">
                  <c:v>864</c:v>
                </c:pt>
                <c:pt idx="3">
                  <c:v>877</c:v>
                </c:pt>
                <c:pt idx="47">
                  <c:v>900</c:v>
                </c:pt>
                <c:pt idx="48">
                  <c:v>906</c:v>
                </c:pt>
                <c:pt idx="137">
                  <c:v>805</c:v>
                </c:pt>
                <c:pt idx="138">
                  <c:v>780</c:v>
                </c:pt>
                <c:pt idx="227">
                  <c:v>845</c:v>
                </c:pt>
                <c:pt idx="228">
                  <c:v>846</c:v>
                </c:pt>
                <c:pt idx="272">
                  <c:v>848</c:v>
                </c:pt>
                <c:pt idx="273">
                  <c:v>856</c:v>
                </c:pt>
                <c:pt idx="317">
                  <c:v>842</c:v>
                </c:pt>
                <c:pt idx="318">
                  <c:v>828</c:v>
                </c:pt>
                <c:pt idx="362">
                  <c:v>860</c:v>
                </c:pt>
                <c:pt idx="363">
                  <c:v>856</c:v>
                </c:pt>
              </c:numCache>
            </c:numRef>
          </c:yVal>
          <c:smooth val="0"/>
        </c:ser>
        <c:ser>
          <c:idx val="5"/>
          <c:order val="5"/>
          <c:tx>
            <c:v>Vtl 1.6v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2060"/>
              </a:solidFill>
            </c:spPr>
          </c:marker>
          <c:yVal>
            <c:numRef>
              <c:f>Raw!$Z$10:$Z$459</c:f>
              <c:numCache>
                <c:formatCode>General</c:formatCode>
                <c:ptCount val="450"/>
                <c:pt idx="2">
                  <c:v>774</c:v>
                </c:pt>
                <c:pt idx="3">
                  <c:v>783</c:v>
                </c:pt>
                <c:pt idx="47">
                  <c:v>806</c:v>
                </c:pt>
                <c:pt idx="48">
                  <c:v>810</c:v>
                </c:pt>
                <c:pt idx="137">
                  <c:v>725</c:v>
                </c:pt>
                <c:pt idx="138">
                  <c:v>710</c:v>
                </c:pt>
                <c:pt idx="227">
                  <c:v>755</c:v>
                </c:pt>
                <c:pt idx="228">
                  <c:v>755</c:v>
                </c:pt>
                <c:pt idx="272">
                  <c:v>766</c:v>
                </c:pt>
                <c:pt idx="273">
                  <c:v>770</c:v>
                </c:pt>
                <c:pt idx="317">
                  <c:v>752</c:v>
                </c:pt>
                <c:pt idx="318">
                  <c:v>750</c:v>
                </c:pt>
                <c:pt idx="362">
                  <c:v>772</c:v>
                </c:pt>
                <c:pt idx="363">
                  <c:v>772</c:v>
                </c:pt>
              </c:numCache>
            </c:numRef>
          </c:yVal>
          <c:smooth val="0"/>
        </c:ser>
        <c:ser>
          <c:idx val="6"/>
          <c:order val="6"/>
          <c:tx>
            <c:v>Vmid 2.0v</c:v>
          </c:tx>
          <c:spPr>
            <a:ln w="28575">
              <a:noFill/>
            </a:ln>
          </c:spPr>
          <c:marker>
            <c:symbol val="dash"/>
            <c:size val="11"/>
            <c:spPr>
              <a:solidFill>
                <a:srgbClr val="FF0000"/>
              </a:solidFill>
            </c:spPr>
          </c:marker>
          <c:yVal>
            <c:numRef>
              <c:f>Raw!$AG$10:$AG$459</c:f>
              <c:numCache>
                <c:formatCode>General</c:formatCode>
                <c:ptCount val="450"/>
                <c:pt idx="0">
                  <c:v>0</c:v>
                </c:pt>
                <c:pt idx="1">
                  <c:v>0</c:v>
                </c:pt>
                <c:pt idx="2">
                  <c:v>968.5</c:v>
                </c:pt>
                <c:pt idx="3">
                  <c:v>974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1020.5</c:v>
                </c:pt>
                <c:pt idx="48">
                  <c:v>1008.5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905</c:v>
                </c:pt>
                <c:pt idx="138">
                  <c:v>877.5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940</c:v>
                </c:pt>
                <c:pt idx="228">
                  <c:v>949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951.5</c:v>
                </c:pt>
                <c:pt idx="273">
                  <c:v>954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940.5</c:v>
                </c:pt>
                <c:pt idx="318">
                  <c:v>914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961</c:v>
                </c:pt>
                <c:pt idx="363">
                  <c:v>976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v>Vmid 1.8v</c:v>
          </c:tx>
          <c:spPr>
            <a:ln w="28575">
              <a:noFill/>
            </a:ln>
          </c:spPr>
          <c:marker>
            <c:symbol val="dash"/>
            <c:size val="11"/>
            <c:spPr>
              <a:solidFill>
                <a:srgbClr val="00B050"/>
              </a:solidFill>
            </c:spPr>
          </c:marker>
          <c:yVal>
            <c:numRef>
              <c:f>Raw!$AD$10:$AD$459</c:f>
              <c:numCache>
                <c:formatCode>General</c:formatCode>
                <c:ptCount val="450"/>
                <c:pt idx="0">
                  <c:v>0</c:v>
                </c:pt>
                <c:pt idx="1">
                  <c:v>0</c:v>
                </c:pt>
                <c:pt idx="2">
                  <c:v>875.5</c:v>
                </c:pt>
                <c:pt idx="3">
                  <c:v>892.5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911.5</c:v>
                </c:pt>
                <c:pt idx="48">
                  <c:v>916.5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815</c:v>
                </c:pt>
                <c:pt idx="138">
                  <c:v>797.5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855</c:v>
                </c:pt>
                <c:pt idx="228">
                  <c:v>859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858</c:v>
                </c:pt>
                <c:pt idx="273">
                  <c:v>866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852</c:v>
                </c:pt>
                <c:pt idx="318">
                  <c:v>840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870</c:v>
                </c:pt>
                <c:pt idx="363">
                  <c:v>865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1"/>
        </c:ser>
        <c:ser>
          <c:idx val="8"/>
          <c:order val="8"/>
          <c:tx>
            <c:v>Vmid 1.6v</c:v>
          </c:tx>
          <c:spPr>
            <a:ln w="28575">
              <a:noFill/>
            </a:ln>
          </c:spPr>
          <c:marker>
            <c:symbol val="dash"/>
            <c:size val="11"/>
            <c:spPr>
              <a:solidFill>
                <a:srgbClr val="002060"/>
              </a:solidFill>
            </c:spPr>
          </c:marker>
          <c:yVal>
            <c:numRef>
              <c:f>Raw!$AA$10:$AA$459</c:f>
              <c:numCache>
                <c:formatCode>General</c:formatCode>
                <c:ptCount val="450"/>
                <c:pt idx="0">
                  <c:v>0</c:v>
                </c:pt>
                <c:pt idx="1">
                  <c:v>0</c:v>
                </c:pt>
                <c:pt idx="2">
                  <c:v>785</c:v>
                </c:pt>
                <c:pt idx="3">
                  <c:v>797.5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818</c:v>
                </c:pt>
                <c:pt idx="48">
                  <c:v>822.5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735</c:v>
                </c:pt>
                <c:pt idx="138">
                  <c:v>719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765</c:v>
                </c:pt>
                <c:pt idx="228">
                  <c:v>765.5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776.5</c:v>
                </c:pt>
                <c:pt idx="273">
                  <c:v>778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762</c:v>
                </c:pt>
                <c:pt idx="318">
                  <c:v>758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782</c:v>
                </c:pt>
                <c:pt idx="363">
                  <c:v>782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263744"/>
        <c:axId val="31282688"/>
      </c:scatterChart>
      <c:valAx>
        <c:axId val="31263744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282688"/>
        <c:crosses val="autoZero"/>
        <c:crossBetween val="midCat"/>
        <c:majorUnit val="45"/>
        <c:minorUnit val="9"/>
      </c:valAx>
      <c:valAx>
        <c:axId val="31282688"/>
        <c:scaling>
          <c:orientation val="minMax"/>
          <c:min val="7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Threshold Voltage mV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12637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GPIO &amp;</a:t>
            </a:r>
            <a:r>
              <a:rPr lang="en-US" baseline="0"/>
              <a:t> Bus </a:t>
            </a:r>
            <a:r>
              <a:rPr lang="en-US" cap="small" baseline="0"/>
              <a:t>Voh </a:t>
            </a:r>
            <a:r>
              <a:rPr lang="en-US"/>
              <a:t>at 1.6, 1.8, and 2.0v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216909144635066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Voh 2.0v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Raw!$AM$10:$AM$459</c:f>
              <c:numCache>
                <c:formatCode>General</c:formatCode>
                <c:ptCount val="450"/>
                <c:pt idx="0">
                  <c:v>1867</c:v>
                </c:pt>
                <c:pt idx="1">
                  <c:v>1861</c:v>
                </c:pt>
                <c:pt idx="2">
                  <c:v>1874</c:v>
                </c:pt>
                <c:pt idx="3">
                  <c:v>1872</c:v>
                </c:pt>
                <c:pt idx="45">
                  <c:v>1865</c:v>
                </c:pt>
                <c:pt idx="46">
                  <c:v>1860</c:v>
                </c:pt>
                <c:pt idx="47">
                  <c:v>1871</c:v>
                </c:pt>
                <c:pt idx="48">
                  <c:v>1867</c:v>
                </c:pt>
                <c:pt idx="135">
                  <c:v>1851</c:v>
                </c:pt>
                <c:pt idx="136">
                  <c:v>1822</c:v>
                </c:pt>
                <c:pt idx="137">
                  <c:v>1853</c:v>
                </c:pt>
                <c:pt idx="138">
                  <c:v>1855</c:v>
                </c:pt>
                <c:pt idx="225">
                  <c:v>1856</c:v>
                </c:pt>
                <c:pt idx="226">
                  <c:v>1853</c:v>
                </c:pt>
                <c:pt idx="227">
                  <c:v>1860</c:v>
                </c:pt>
                <c:pt idx="228">
                  <c:v>1861</c:v>
                </c:pt>
                <c:pt idx="270">
                  <c:v>1870</c:v>
                </c:pt>
                <c:pt idx="271">
                  <c:v>1864</c:v>
                </c:pt>
                <c:pt idx="272">
                  <c:v>1873</c:v>
                </c:pt>
                <c:pt idx="273">
                  <c:v>1874</c:v>
                </c:pt>
                <c:pt idx="315">
                  <c:v>1858</c:v>
                </c:pt>
                <c:pt idx="316">
                  <c:v>1849</c:v>
                </c:pt>
                <c:pt idx="317">
                  <c:v>1859</c:v>
                </c:pt>
                <c:pt idx="318">
                  <c:v>1859</c:v>
                </c:pt>
                <c:pt idx="360">
                  <c:v>1863</c:v>
                </c:pt>
                <c:pt idx="361">
                  <c:v>1830</c:v>
                </c:pt>
                <c:pt idx="362">
                  <c:v>1867</c:v>
                </c:pt>
                <c:pt idx="363">
                  <c:v>1866</c:v>
                </c:pt>
                <c:pt idx="405">
                  <c:v>1865</c:v>
                </c:pt>
                <c:pt idx="406">
                  <c:v>1837</c:v>
                </c:pt>
                <c:pt idx="407">
                  <c:v>1867</c:v>
                </c:pt>
                <c:pt idx="408">
                  <c:v>1869</c:v>
                </c:pt>
              </c:numCache>
            </c:numRef>
          </c:yVal>
          <c:smooth val="0"/>
        </c:ser>
        <c:ser>
          <c:idx val="1"/>
          <c:order val="1"/>
          <c:tx>
            <c:v>Voh 1.8v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B050"/>
              </a:solidFill>
            </c:spPr>
          </c:marker>
          <c:yVal>
            <c:numRef>
              <c:f>Raw!$AK$10:$AK$459</c:f>
              <c:numCache>
                <c:formatCode>General</c:formatCode>
                <c:ptCount val="450"/>
                <c:pt idx="0">
                  <c:v>1648</c:v>
                </c:pt>
                <c:pt idx="1">
                  <c:v>1643</c:v>
                </c:pt>
                <c:pt idx="2">
                  <c:v>1653</c:v>
                </c:pt>
                <c:pt idx="3">
                  <c:v>1651</c:v>
                </c:pt>
                <c:pt idx="9">
                  <c:v>1649</c:v>
                </c:pt>
                <c:pt idx="10">
                  <c:v>1644</c:v>
                </c:pt>
                <c:pt idx="11">
                  <c:v>1651</c:v>
                </c:pt>
                <c:pt idx="12">
                  <c:v>1651</c:v>
                </c:pt>
                <c:pt idx="18">
                  <c:v>1649</c:v>
                </c:pt>
                <c:pt idx="19">
                  <c:v>1645</c:v>
                </c:pt>
                <c:pt idx="20">
                  <c:v>1650</c:v>
                </c:pt>
                <c:pt idx="21">
                  <c:v>1648</c:v>
                </c:pt>
                <c:pt idx="27">
                  <c:v>1657</c:v>
                </c:pt>
                <c:pt idx="28">
                  <c:v>1650</c:v>
                </c:pt>
                <c:pt idx="29">
                  <c:v>1658</c:v>
                </c:pt>
                <c:pt idx="30">
                  <c:v>1659</c:v>
                </c:pt>
                <c:pt idx="36">
                  <c:v>1651</c:v>
                </c:pt>
                <c:pt idx="37">
                  <c:v>1646</c:v>
                </c:pt>
                <c:pt idx="38">
                  <c:v>1656</c:v>
                </c:pt>
                <c:pt idx="39">
                  <c:v>1655</c:v>
                </c:pt>
                <c:pt idx="45">
                  <c:v>1658</c:v>
                </c:pt>
                <c:pt idx="46">
                  <c:v>1653</c:v>
                </c:pt>
                <c:pt idx="47">
                  <c:v>1659</c:v>
                </c:pt>
                <c:pt idx="48">
                  <c:v>1656</c:v>
                </c:pt>
                <c:pt idx="54">
                  <c:v>1656</c:v>
                </c:pt>
                <c:pt idx="55">
                  <c:v>1653</c:v>
                </c:pt>
                <c:pt idx="56">
                  <c:v>1665</c:v>
                </c:pt>
                <c:pt idx="57">
                  <c:v>1663</c:v>
                </c:pt>
                <c:pt idx="63">
                  <c:v>1660</c:v>
                </c:pt>
                <c:pt idx="64">
                  <c:v>1654</c:v>
                </c:pt>
                <c:pt idx="65">
                  <c:v>1661</c:v>
                </c:pt>
                <c:pt idx="66">
                  <c:v>1662</c:v>
                </c:pt>
                <c:pt idx="72">
                  <c:v>1654</c:v>
                </c:pt>
                <c:pt idx="73">
                  <c:v>1643</c:v>
                </c:pt>
                <c:pt idx="74">
                  <c:v>1657</c:v>
                </c:pt>
                <c:pt idx="75">
                  <c:v>1655</c:v>
                </c:pt>
                <c:pt idx="90">
                  <c:v>1661</c:v>
                </c:pt>
                <c:pt idx="91">
                  <c:v>1644</c:v>
                </c:pt>
                <c:pt idx="92">
                  <c:v>1665</c:v>
                </c:pt>
                <c:pt idx="93">
                  <c:v>1663</c:v>
                </c:pt>
                <c:pt idx="99">
                  <c:v>1658</c:v>
                </c:pt>
                <c:pt idx="100">
                  <c:v>1650</c:v>
                </c:pt>
                <c:pt idx="101">
                  <c:v>1665</c:v>
                </c:pt>
                <c:pt idx="102">
                  <c:v>1663</c:v>
                </c:pt>
                <c:pt idx="108">
                  <c:v>1657</c:v>
                </c:pt>
                <c:pt idx="109">
                  <c:v>1641</c:v>
                </c:pt>
                <c:pt idx="110">
                  <c:v>1664</c:v>
                </c:pt>
                <c:pt idx="111">
                  <c:v>1657</c:v>
                </c:pt>
                <c:pt idx="117">
                  <c:v>1656</c:v>
                </c:pt>
                <c:pt idx="118">
                  <c:v>1640</c:v>
                </c:pt>
                <c:pt idx="119">
                  <c:v>1662</c:v>
                </c:pt>
                <c:pt idx="120">
                  <c:v>1661</c:v>
                </c:pt>
                <c:pt idx="126">
                  <c:v>1663</c:v>
                </c:pt>
                <c:pt idx="127">
                  <c:v>1658</c:v>
                </c:pt>
                <c:pt idx="128">
                  <c:v>1663</c:v>
                </c:pt>
                <c:pt idx="129">
                  <c:v>1662</c:v>
                </c:pt>
                <c:pt idx="135">
                  <c:v>1636</c:v>
                </c:pt>
                <c:pt idx="136">
                  <c:v>1632</c:v>
                </c:pt>
                <c:pt idx="137">
                  <c:v>1637</c:v>
                </c:pt>
                <c:pt idx="138">
                  <c:v>1639</c:v>
                </c:pt>
                <c:pt idx="144">
                  <c:v>1635</c:v>
                </c:pt>
                <c:pt idx="145">
                  <c:v>1630</c:v>
                </c:pt>
                <c:pt idx="146">
                  <c:v>1637</c:v>
                </c:pt>
                <c:pt idx="147">
                  <c:v>1636</c:v>
                </c:pt>
                <c:pt idx="153">
                  <c:v>1630</c:v>
                </c:pt>
                <c:pt idx="154">
                  <c:v>1609</c:v>
                </c:pt>
                <c:pt idx="155">
                  <c:v>1633</c:v>
                </c:pt>
                <c:pt idx="156">
                  <c:v>1630</c:v>
                </c:pt>
                <c:pt idx="162">
                  <c:v>1634</c:v>
                </c:pt>
                <c:pt idx="163">
                  <c:v>1609</c:v>
                </c:pt>
                <c:pt idx="164">
                  <c:v>1637</c:v>
                </c:pt>
                <c:pt idx="165">
                  <c:v>1636</c:v>
                </c:pt>
                <c:pt idx="171">
                  <c:v>1635</c:v>
                </c:pt>
                <c:pt idx="172">
                  <c:v>1601</c:v>
                </c:pt>
                <c:pt idx="173">
                  <c:v>1637</c:v>
                </c:pt>
                <c:pt idx="174">
                  <c:v>1637</c:v>
                </c:pt>
                <c:pt idx="180">
                  <c:v>1642</c:v>
                </c:pt>
                <c:pt idx="181">
                  <c:v>1637</c:v>
                </c:pt>
                <c:pt idx="182">
                  <c:v>1643</c:v>
                </c:pt>
                <c:pt idx="183">
                  <c:v>1638</c:v>
                </c:pt>
                <c:pt idx="189">
                  <c:v>1645</c:v>
                </c:pt>
                <c:pt idx="190">
                  <c:v>1640</c:v>
                </c:pt>
                <c:pt idx="191">
                  <c:v>1645</c:v>
                </c:pt>
                <c:pt idx="192">
                  <c:v>1641</c:v>
                </c:pt>
                <c:pt idx="198">
                  <c:v>1644</c:v>
                </c:pt>
                <c:pt idx="199">
                  <c:v>1639</c:v>
                </c:pt>
                <c:pt idx="200">
                  <c:v>1645</c:v>
                </c:pt>
                <c:pt idx="201">
                  <c:v>1641</c:v>
                </c:pt>
                <c:pt idx="207">
                  <c:v>1642</c:v>
                </c:pt>
                <c:pt idx="208">
                  <c:v>1614</c:v>
                </c:pt>
                <c:pt idx="209">
                  <c:v>1644</c:v>
                </c:pt>
                <c:pt idx="210">
                  <c:v>1643</c:v>
                </c:pt>
                <c:pt idx="216">
                  <c:v>1643</c:v>
                </c:pt>
                <c:pt idx="217">
                  <c:v>1635</c:v>
                </c:pt>
                <c:pt idx="218">
                  <c:v>1643</c:v>
                </c:pt>
                <c:pt idx="219">
                  <c:v>1646</c:v>
                </c:pt>
                <c:pt idx="225">
                  <c:v>1643</c:v>
                </c:pt>
                <c:pt idx="226">
                  <c:v>1597</c:v>
                </c:pt>
                <c:pt idx="227">
                  <c:v>1647</c:v>
                </c:pt>
                <c:pt idx="228">
                  <c:v>1648</c:v>
                </c:pt>
                <c:pt idx="234">
                  <c:v>1644</c:v>
                </c:pt>
                <c:pt idx="235">
                  <c:v>1607</c:v>
                </c:pt>
                <c:pt idx="236">
                  <c:v>1646</c:v>
                </c:pt>
                <c:pt idx="237">
                  <c:v>1647</c:v>
                </c:pt>
                <c:pt idx="243">
                  <c:v>1643</c:v>
                </c:pt>
                <c:pt idx="244">
                  <c:v>1631</c:v>
                </c:pt>
                <c:pt idx="245">
                  <c:v>1644</c:v>
                </c:pt>
                <c:pt idx="246">
                  <c:v>1643</c:v>
                </c:pt>
                <c:pt idx="252">
                  <c:v>1646</c:v>
                </c:pt>
                <c:pt idx="253">
                  <c:v>1637</c:v>
                </c:pt>
                <c:pt idx="254">
                  <c:v>1648</c:v>
                </c:pt>
                <c:pt idx="255">
                  <c:v>1645</c:v>
                </c:pt>
                <c:pt idx="261">
                  <c:v>1641</c:v>
                </c:pt>
                <c:pt idx="262">
                  <c:v>1637</c:v>
                </c:pt>
                <c:pt idx="263">
                  <c:v>1644</c:v>
                </c:pt>
                <c:pt idx="264">
                  <c:v>1643</c:v>
                </c:pt>
                <c:pt idx="270">
                  <c:v>1657</c:v>
                </c:pt>
                <c:pt idx="271">
                  <c:v>1623</c:v>
                </c:pt>
                <c:pt idx="272">
                  <c:v>1661</c:v>
                </c:pt>
                <c:pt idx="273">
                  <c:v>1661</c:v>
                </c:pt>
                <c:pt idx="279">
                  <c:v>1659</c:v>
                </c:pt>
                <c:pt idx="280">
                  <c:v>1648</c:v>
                </c:pt>
                <c:pt idx="281">
                  <c:v>1660</c:v>
                </c:pt>
                <c:pt idx="282">
                  <c:v>1661</c:v>
                </c:pt>
                <c:pt idx="288">
                  <c:v>1659</c:v>
                </c:pt>
                <c:pt idx="289">
                  <c:v>1655</c:v>
                </c:pt>
                <c:pt idx="290">
                  <c:v>1661</c:v>
                </c:pt>
                <c:pt idx="291">
                  <c:v>1664</c:v>
                </c:pt>
                <c:pt idx="297">
                  <c:v>1648</c:v>
                </c:pt>
                <c:pt idx="298">
                  <c:v>1629</c:v>
                </c:pt>
                <c:pt idx="299">
                  <c:v>1654</c:v>
                </c:pt>
                <c:pt idx="300">
                  <c:v>1654</c:v>
                </c:pt>
                <c:pt idx="306">
                  <c:v>1656</c:v>
                </c:pt>
                <c:pt idx="307">
                  <c:v>1651</c:v>
                </c:pt>
                <c:pt idx="308">
                  <c:v>1658</c:v>
                </c:pt>
                <c:pt idx="309">
                  <c:v>1661</c:v>
                </c:pt>
                <c:pt idx="315">
                  <c:v>1644</c:v>
                </c:pt>
                <c:pt idx="316">
                  <c:v>1639</c:v>
                </c:pt>
                <c:pt idx="317">
                  <c:v>1645</c:v>
                </c:pt>
                <c:pt idx="318">
                  <c:v>1642</c:v>
                </c:pt>
                <c:pt idx="324">
                  <c:v>1631</c:v>
                </c:pt>
                <c:pt idx="325">
                  <c:v>1598</c:v>
                </c:pt>
                <c:pt idx="326">
                  <c:v>1642</c:v>
                </c:pt>
                <c:pt idx="327">
                  <c:v>1641</c:v>
                </c:pt>
                <c:pt idx="333">
                  <c:v>1634</c:v>
                </c:pt>
                <c:pt idx="334">
                  <c:v>1619</c:v>
                </c:pt>
                <c:pt idx="335">
                  <c:v>1646</c:v>
                </c:pt>
                <c:pt idx="336">
                  <c:v>1643</c:v>
                </c:pt>
                <c:pt idx="342">
                  <c:v>1638</c:v>
                </c:pt>
                <c:pt idx="343">
                  <c:v>1623</c:v>
                </c:pt>
                <c:pt idx="344">
                  <c:v>1644</c:v>
                </c:pt>
                <c:pt idx="345">
                  <c:v>1642</c:v>
                </c:pt>
                <c:pt idx="351">
                  <c:v>1635</c:v>
                </c:pt>
                <c:pt idx="352">
                  <c:v>1601</c:v>
                </c:pt>
                <c:pt idx="353">
                  <c:v>1644</c:v>
                </c:pt>
                <c:pt idx="354">
                  <c:v>1643</c:v>
                </c:pt>
                <c:pt idx="360">
                  <c:v>1644</c:v>
                </c:pt>
                <c:pt idx="361">
                  <c:v>1614</c:v>
                </c:pt>
                <c:pt idx="362">
                  <c:v>1654</c:v>
                </c:pt>
                <c:pt idx="363">
                  <c:v>1651</c:v>
                </c:pt>
                <c:pt idx="369">
                  <c:v>1652</c:v>
                </c:pt>
                <c:pt idx="370">
                  <c:v>1643</c:v>
                </c:pt>
                <c:pt idx="371">
                  <c:v>1652</c:v>
                </c:pt>
                <c:pt idx="372">
                  <c:v>1651</c:v>
                </c:pt>
                <c:pt idx="378">
                  <c:v>1649</c:v>
                </c:pt>
                <c:pt idx="379">
                  <c:v>1641</c:v>
                </c:pt>
                <c:pt idx="380">
                  <c:v>1653</c:v>
                </c:pt>
                <c:pt idx="381">
                  <c:v>1655</c:v>
                </c:pt>
                <c:pt idx="387">
                  <c:v>1654</c:v>
                </c:pt>
                <c:pt idx="388">
                  <c:v>1646</c:v>
                </c:pt>
                <c:pt idx="389">
                  <c:v>1656</c:v>
                </c:pt>
                <c:pt idx="390">
                  <c:v>1654</c:v>
                </c:pt>
                <c:pt idx="396">
                  <c:v>1654</c:v>
                </c:pt>
                <c:pt idx="397">
                  <c:v>1649</c:v>
                </c:pt>
                <c:pt idx="398">
                  <c:v>1655</c:v>
                </c:pt>
                <c:pt idx="399">
                  <c:v>1654</c:v>
                </c:pt>
                <c:pt idx="405">
                  <c:v>1655</c:v>
                </c:pt>
                <c:pt idx="406">
                  <c:v>1649</c:v>
                </c:pt>
                <c:pt idx="407">
                  <c:v>1656</c:v>
                </c:pt>
                <c:pt idx="408">
                  <c:v>1657</c:v>
                </c:pt>
                <c:pt idx="414">
                  <c:v>1657</c:v>
                </c:pt>
                <c:pt idx="415">
                  <c:v>1647</c:v>
                </c:pt>
                <c:pt idx="416">
                  <c:v>1658</c:v>
                </c:pt>
                <c:pt idx="417">
                  <c:v>1658</c:v>
                </c:pt>
                <c:pt idx="423">
                  <c:v>1649</c:v>
                </c:pt>
                <c:pt idx="424">
                  <c:v>1641</c:v>
                </c:pt>
                <c:pt idx="425">
                  <c:v>1652</c:v>
                </c:pt>
                <c:pt idx="426">
                  <c:v>1654</c:v>
                </c:pt>
                <c:pt idx="432">
                  <c:v>1643</c:v>
                </c:pt>
                <c:pt idx="433">
                  <c:v>1637</c:v>
                </c:pt>
                <c:pt idx="434">
                  <c:v>1648</c:v>
                </c:pt>
                <c:pt idx="435">
                  <c:v>1648</c:v>
                </c:pt>
                <c:pt idx="441">
                  <c:v>1645</c:v>
                </c:pt>
                <c:pt idx="442">
                  <c:v>1641</c:v>
                </c:pt>
                <c:pt idx="443">
                  <c:v>1649</c:v>
                </c:pt>
                <c:pt idx="444">
                  <c:v>1648</c:v>
                </c:pt>
              </c:numCache>
            </c:numRef>
          </c:yVal>
          <c:smooth val="0"/>
        </c:ser>
        <c:ser>
          <c:idx val="2"/>
          <c:order val="2"/>
          <c:tx>
            <c:v>Voh 1.6v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>
                  <a:lumMod val="50000"/>
                </a:schemeClr>
              </a:solidFill>
            </c:spPr>
          </c:marker>
          <c:yVal>
            <c:numRef>
              <c:f>Raw!$AI$10:$AI$459</c:f>
              <c:numCache>
                <c:formatCode>General</c:formatCode>
                <c:ptCount val="450"/>
                <c:pt idx="0">
                  <c:v>1442</c:v>
                </c:pt>
                <c:pt idx="1">
                  <c:v>1391</c:v>
                </c:pt>
                <c:pt idx="2">
                  <c:v>1446</c:v>
                </c:pt>
                <c:pt idx="3">
                  <c:v>1444</c:v>
                </c:pt>
                <c:pt idx="45">
                  <c:v>1432</c:v>
                </c:pt>
                <c:pt idx="46">
                  <c:v>1432</c:v>
                </c:pt>
                <c:pt idx="47">
                  <c:v>1441</c:v>
                </c:pt>
                <c:pt idx="48">
                  <c:v>1436</c:v>
                </c:pt>
                <c:pt idx="135">
                  <c:v>1411</c:v>
                </c:pt>
                <c:pt idx="136">
                  <c:v>1393</c:v>
                </c:pt>
                <c:pt idx="137">
                  <c:v>1414</c:v>
                </c:pt>
                <c:pt idx="138">
                  <c:v>1413</c:v>
                </c:pt>
                <c:pt idx="225">
                  <c:v>1421</c:v>
                </c:pt>
                <c:pt idx="226">
                  <c:v>1416</c:v>
                </c:pt>
                <c:pt idx="227">
                  <c:v>1425</c:v>
                </c:pt>
                <c:pt idx="228">
                  <c:v>1426</c:v>
                </c:pt>
                <c:pt idx="270">
                  <c:v>1440</c:v>
                </c:pt>
                <c:pt idx="271">
                  <c:v>1433</c:v>
                </c:pt>
                <c:pt idx="272">
                  <c:v>1443</c:v>
                </c:pt>
                <c:pt idx="273">
                  <c:v>1445</c:v>
                </c:pt>
                <c:pt idx="315">
                  <c:v>1419</c:v>
                </c:pt>
                <c:pt idx="316">
                  <c:v>1370</c:v>
                </c:pt>
                <c:pt idx="317">
                  <c:v>1425</c:v>
                </c:pt>
                <c:pt idx="318">
                  <c:v>1424</c:v>
                </c:pt>
                <c:pt idx="360">
                  <c:v>1427</c:v>
                </c:pt>
                <c:pt idx="361">
                  <c:v>1386</c:v>
                </c:pt>
                <c:pt idx="362">
                  <c:v>1435</c:v>
                </c:pt>
                <c:pt idx="363">
                  <c:v>1432</c:v>
                </c:pt>
                <c:pt idx="405">
                  <c:v>1433</c:v>
                </c:pt>
                <c:pt idx="406">
                  <c:v>1384</c:v>
                </c:pt>
                <c:pt idx="407">
                  <c:v>1438</c:v>
                </c:pt>
                <c:pt idx="408">
                  <c:v>1436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77056"/>
        <c:axId val="31679616"/>
      </c:scatterChart>
      <c:valAx>
        <c:axId val="31677056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679616"/>
        <c:crosses val="autoZero"/>
        <c:crossBetween val="midCat"/>
        <c:majorUnit val="45"/>
        <c:minorUnit val="9"/>
      </c:valAx>
      <c:valAx>
        <c:axId val="31679616"/>
        <c:scaling>
          <c:orientation val="minMax"/>
          <c:max val="1900"/>
          <c:min val="130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mV at 10 mA source current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1677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GPIO &amp;</a:t>
            </a:r>
            <a:r>
              <a:rPr lang="en-US" baseline="0"/>
              <a:t> Bus </a:t>
            </a:r>
            <a:r>
              <a:rPr lang="en-US"/>
              <a:t>V</a:t>
            </a:r>
            <a:r>
              <a:rPr lang="en-US" cap="small" baseline="0"/>
              <a:t>ol</a:t>
            </a:r>
            <a:r>
              <a:rPr lang="en-US"/>
              <a:t> at 1.6, 1.8, and 2.0v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2169091446350665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Vol 2.0v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yVal>
            <c:numRef>
              <c:f>Raw!$AL$10:$AL$459</c:f>
              <c:numCache>
                <c:formatCode>General</c:formatCode>
                <c:ptCount val="450"/>
                <c:pt idx="0">
                  <c:v>147</c:v>
                </c:pt>
                <c:pt idx="1">
                  <c:v>149</c:v>
                </c:pt>
                <c:pt idx="2">
                  <c:v>141</c:v>
                </c:pt>
                <c:pt idx="3">
                  <c:v>143</c:v>
                </c:pt>
                <c:pt idx="45">
                  <c:v>190</c:v>
                </c:pt>
                <c:pt idx="46">
                  <c:v>186</c:v>
                </c:pt>
                <c:pt idx="47">
                  <c:v>169</c:v>
                </c:pt>
                <c:pt idx="48">
                  <c:v>173</c:v>
                </c:pt>
                <c:pt idx="135">
                  <c:v>134</c:v>
                </c:pt>
                <c:pt idx="136">
                  <c:v>149</c:v>
                </c:pt>
                <c:pt idx="137">
                  <c:v>133</c:v>
                </c:pt>
                <c:pt idx="138">
                  <c:v>133</c:v>
                </c:pt>
                <c:pt idx="225">
                  <c:v>129</c:v>
                </c:pt>
                <c:pt idx="226">
                  <c:v>131</c:v>
                </c:pt>
                <c:pt idx="227">
                  <c:v>125</c:v>
                </c:pt>
                <c:pt idx="228">
                  <c:v>125</c:v>
                </c:pt>
                <c:pt idx="270">
                  <c:v>126</c:v>
                </c:pt>
                <c:pt idx="271">
                  <c:v>129</c:v>
                </c:pt>
                <c:pt idx="272">
                  <c:v>124</c:v>
                </c:pt>
                <c:pt idx="273">
                  <c:v>123</c:v>
                </c:pt>
                <c:pt idx="315">
                  <c:v>124</c:v>
                </c:pt>
                <c:pt idx="316">
                  <c:v>131</c:v>
                </c:pt>
                <c:pt idx="317">
                  <c:v>124</c:v>
                </c:pt>
                <c:pt idx="318">
                  <c:v>124</c:v>
                </c:pt>
                <c:pt idx="360">
                  <c:v>107</c:v>
                </c:pt>
                <c:pt idx="361">
                  <c:v>131</c:v>
                </c:pt>
                <c:pt idx="362">
                  <c:v>105</c:v>
                </c:pt>
                <c:pt idx="363">
                  <c:v>105</c:v>
                </c:pt>
                <c:pt idx="405">
                  <c:v>128</c:v>
                </c:pt>
                <c:pt idx="406">
                  <c:v>149</c:v>
                </c:pt>
                <c:pt idx="407">
                  <c:v>126</c:v>
                </c:pt>
                <c:pt idx="408">
                  <c:v>124</c:v>
                </c:pt>
              </c:numCache>
            </c:numRef>
          </c:yVal>
          <c:smooth val="0"/>
        </c:ser>
        <c:ser>
          <c:idx val="4"/>
          <c:order val="1"/>
          <c:tx>
            <c:v>Vol 1.8v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50"/>
              </a:solidFill>
            </c:spPr>
          </c:marker>
          <c:yVal>
            <c:numRef>
              <c:f>Raw!$AJ$10:$AJ$459</c:f>
              <c:numCache>
                <c:formatCode>General</c:formatCode>
                <c:ptCount val="450"/>
                <c:pt idx="0">
                  <c:v>180</c:v>
                </c:pt>
                <c:pt idx="1">
                  <c:v>183</c:v>
                </c:pt>
                <c:pt idx="2">
                  <c:v>179</c:v>
                </c:pt>
                <c:pt idx="3">
                  <c:v>171</c:v>
                </c:pt>
                <c:pt idx="9">
                  <c:v>155</c:v>
                </c:pt>
                <c:pt idx="10">
                  <c:v>158</c:v>
                </c:pt>
                <c:pt idx="11">
                  <c:v>154</c:v>
                </c:pt>
                <c:pt idx="12">
                  <c:v>154</c:v>
                </c:pt>
                <c:pt idx="18">
                  <c:v>261</c:v>
                </c:pt>
                <c:pt idx="19">
                  <c:v>272</c:v>
                </c:pt>
                <c:pt idx="20">
                  <c:v>269</c:v>
                </c:pt>
                <c:pt idx="21">
                  <c:v>268</c:v>
                </c:pt>
                <c:pt idx="27">
                  <c:v>135</c:v>
                </c:pt>
                <c:pt idx="28">
                  <c:v>138</c:v>
                </c:pt>
                <c:pt idx="29">
                  <c:v>133</c:v>
                </c:pt>
                <c:pt idx="30">
                  <c:v>132</c:v>
                </c:pt>
                <c:pt idx="36">
                  <c:v>132</c:v>
                </c:pt>
                <c:pt idx="37">
                  <c:v>136</c:v>
                </c:pt>
                <c:pt idx="38">
                  <c:v>132</c:v>
                </c:pt>
                <c:pt idx="39">
                  <c:v>131</c:v>
                </c:pt>
                <c:pt idx="45">
                  <c:v>167</c:v>
                </c:pt>
                <c:pt idx="46">
                  <c:v>169</c:v>
                </c:pt>
                <c:pt idx="47">
                  <c:v>166</c:v>
                </c:pt>
                <c:pt idx="48">
                  <c:v>167</c:v>
                </c:pt>
                <c:pt idx="54">
                  <c:v>143</c:v>
                </c:pt>
                <c:pt idx="55">
                  <c:v>145</c:v>
                </c:pt>
                <c:pt idx="56">
                  <c:v>139</c:v>
                </c:pt>
                <c:pt idx="57">
                  <c:v>138</c:v>
                </c:pt>
                <c:pt idx="63">
                  <c:v>121</c:v>
                </c:pt>
                <c:pt idx="64">
                  <c:v>124</c:v>
                </c:pt>
                <c:pt idx="65">
                  <c:v>121</c:v>
                </c:pt>
                <c:pt idx="66">
                  <c:v>121</c:v>
                </c:pt>
                <c:pt idx="72">
                  <c:v>141</c:v>
                </c:pt>
                <c:pt idx="73">
                  <c:v>148</c:v>
                </c:pt>
                <c:pt idx="74">
                  <c:v>140</c:v>
                </c:pt>
                <c:pt idx="75">
                  <c:v>140</c:v>
                </c:pt>
                <c:pt idx="90">
                  <c:v>132</c:v>
                </c:pt>
                <c:pt idx="91">
                  <c:v>142</c:v>
                </c:pt>
                <c:pt idx="92">
                  <c:v>128</c:v>
                </c:pt>
                <c:pt idx="93">
                  <c:v>128</c:v>
                </c:pt>
                <c:pt idx="99">
                  <c:v>151</c:v>
                </c:pt>
                <c:pt idx="100">
                  <c:v>155</c:v>
                </c:pt>
                <c:pt idx="101">
                  <c:v>146</c:v>
                </c:pt>
                <c:pt idx="102">
                  <c:v>148</c:v>
                </c:pt>
                <c:pt idx="108">
                  <c:v>120</c:v>
                </c:pt>
                <c:pt idx="109">
                  <c:v>134</c:v>
                </c:pt>
                <c:pt idx="110">
                  <c:v>117</c:v>
                </c:pt>
                <c:pt idx="111">
                  <c:v>119</c:v>
                </c:pt>
                <c:pt idx="117">
                  <c:v>143</c:v>
                </c:pt>
                <c:pt idx="118">
                  <c:v>158</c:v>
                </c:pt>
                <c:pt idx="119">
                  <c:v>139</c:v>
                </c:pt>
                <c:pt idx="120">
                  <c:v>140</c:v>
                </c:pt>
                <c:pt idx="126">
                  <c:v>136</c:v>
                </c:pt>
                <c:pt idx="127">
                  <c:v>138</c:v>
                </c:pt>
                <c:pt idx="128">
                  <c:v>135</c:v>
                </c:pt>
                <c:pt idx="129">
                  <c:v>135</c:v>
                </c:pt>
                <c:pt idx="135">
                  <c:v>113</c:v>
                </c:pt>
                <c:pt idx="136">
                  <c:v>114</c:v>
                </c:pt>
                <c:pt idx="137">
                  <c:v>112</c:v>
                </c:pt>
                <c:pt idx="138">
                  <c:v>111</c:v>
                </c:pt>
                <c:pt idx="144">
                  <c:v>149</c:v>
                </c:pt>
                <c:pt idx="145">
                  <c:v>160</c:v>
                </c:pt>
                <c:pt idx="146">
                  <c:v>147</c:v>
                </c:pt>
                <c:pt idx="147">
                  <c:v>147</c:v>
                </c:pt>
                <c:pt idx="153">
                  <c:v>150</c:v>
                </c:pt>
                <c:pt idx="154">
                  <c:v>165</c:v>
                </c:pt>
                <c:pt idx="155">
                  <c:v>148</c:v>
                </c:pt>
                <c:pt idx="156">
                  <c:v>149</c:v>
                </c:pt>
                <c:pt idx="162">
                  <c:v>131</c:v>
                </c:pt>
                <c:pt idx="163">
                  <c:v>145</c:v>
                </c:pt>
                <c:pt idx="164">
                  <c:v>130</c:v>
                </c:pt>
                <c:pt idx="165">
                  <c:v>129</c:v>
                </c:pt>
                <c:pt idx="171">
                  <c:v>145</c:v>
                </c:pt>
                <c:pt idx="172">
                  <c:v>171</c:v>
                </c:pt>
                <c:pt idx="173">
                  <c:v>144</c:v>
                </c:pt>
                <c:pt idx="174">
                  <c:v>144</c:v>
                </c:pt>
                <c:pt idx="180">
                  <c:v>136</c:v>
                </c:pt>
                <c:pt idx="181">
                  <c:v>137</c:v>
                </c:pt>
                <c:pt idx="182">
                  <c:v>134</c:v>
                </c:pt>
                <c:pt idx="183">
                  <c:v>136</c:v>
                </c:pt>
                <c:pt idx="189">
                  <c:v>127</c:v>
                </c:pt>
                <c:pt idx="190">
                  <c:v>128</c:v>
                </c:pt>
                <c:pt idx="191">
                  <c:v>125</c:v>
                </c:pt>
                <c:pt idx="192">
                  <c:v>126</c:v>
                </c:pt>
                <c:pt idx="198">
                  <c:v>127</c:v>
                </c:pt>
                <c:pt idx="199">
                  <c:v>128</c:v>
                </c:pt>
                <c:pt idx="200">
                  <c:v>126</c:v>
                </c:pt>
                <c:pt idx="201">
                  <c:v>126</c:v>
                </c:pt>
                <c:pt idx="207">
                  <c:v>121</c:v>
                </c:pt>
                <c:pt idx="208">
                  <c:v>143</c:v>
                </c:pt>
                <c:pt idx="209">
                  <c:v>120</c:v>
                </c:pt>
                <c:pt idx="210">
                  <c:v>119</c:v>
                </c:pt>
                <c:pt idx="216">
                  <c:v>112</c:v>
                </c:pt>
                <c:pt idx="217">
                  <c:v>117</c:v>
                </c:pt>
                <c:pt idx="218">
                  <c:v>110</c:v>
                </c:pt>
                <c:pt idx="219">
                  <c:v>110</c:v>
                </c:pt>
                <c:pt idx="225">
                  <c:v>120</c:v>
                </c:pt>
                <c:pt idx="226">
                  <c:v>161</c:v>
                </c:pt>
                <c:pt idx="227">
                  <c:v>118</c:v>
                </c:pt>
                <c:pt idx="228">
                  <c:v>117</c:v>
                </c:pt>
                <c:pt idx="234">
                  <c:v>121</c:v>
                </c:pt>
                <c:pt idx="235">
                  <c:v>150</c:v>
                </c:pt>
                <c:pt idx="236">
                  <c:v>119</c:v>
                </c:pt>
                <c:pt idx="237">
                  <c:v>118</c:v>
                </c:pt>
                <c:pt idx="243">
                  <c:v>124</c:v>
                </c:pt>
                <c:pt idx="244">
                  <c:v>139</c:v>
                </c:pt>
                <c:pt idx="245">
                  <c:v>122</c:v>
                </c:pt>
                <c:pt idx="246">
                  <c:v>122</c:v>
                </c:pt>
                <c:pt idx="252">
                  <c:v>121</c:v>
                </c:pt>
                <c:pt idx="253">
                  <c:v>127</c:v>
                </c:pt>
                <c:pt idx="254">
                  <c:v>120</c:v>
                </c:pt>
                <c:pt idx="255">
                  <c:v>121</c:v>
                </c:pt>
                <c:pt idx="261">
                  <c:v>140</c:v>
                </c:pt>
                <c:pt idx="262">
                  <c:v>141</c:v>
                </c:pt>
                <c:pt idx="263">
                  <c:v>137</c:v>
                </c:pt>
                <c:pt idx="264">
                  <c:v>139</c:v>
                </c:pt>
                <c:pt idx="270">
                  <c:v>126</c:v>
                </c:pt>
                <c:pt idx="271">
                  <c:v>155</c:v>
                </c:pt>
                <c:pt idx="272">
                  <c:v>124</c:v>
                </c:pt>
                <c:pt idx="273">
                  <c:v>123</c:v>
                </c:pt>
                <c:pt idx="279">
                  <c:v>112</c:v>
                </c:pt>
                <c:pt idx="280">
                  <c:v>116</c:v>
                </c:pt>
                <c:pt idx="281">
                  <c:v>111</c:v>
                </c:pt>
                <c:pt idx="282">
                  <c:v>110</c:v>
                </c:pt>
                <c:pt idx="288">
                  <c:v>139</c:v>
                </c:pt>
                <c:pt idx="289">
                  <c:v>140</c:v>
                </c:pt>
                <c:pt idx="290">
                  <c:v>137</c:v>
                </c:pt>
                <c:pt idx="291">
                  <c:v>135</c:v>
                </c:pt>
                <c:pt idx="297">
                  <c:v>138</c:v>
                </c:pt>
                <c:pt idx="298">
                  <c:v>150</c:v>
                </c:pt>
                <c:pt idx="299">
                  <c:v>134</c:v>
                </c:pt>
                <c:pt idx="300">
                  <c:v>134</c:v>
                </c:pt>
                <c:pt idx="306">
                  <c:v>133</c:v>
                </c:pt>
                <c:pt idx="307">
                  <c:v>134</c:v>
                </c:pt>
                <c:pt idx="308">
                  <c:v>131</c:v>
                </c:pt>
                <c:pt idx="309">
                  <c:v>129</c:v>
                </c:pt>
                <c:pt idx="315">
                  <c:v>134</c:v>
                </c:pt>
                <c:pt idx="316">
                  <c:v>137</c:v>
                </c:pt>
                <c:pt idx="317">
                  <c:v>136</c:v>
                </c:pt>
                <c:pt idx="318">
                  <c:v>133</c:v>
                </c:pt>
                <c:pt idx="324">
                  <c:v>135</c:v>
                </c:pt>
                <c:pt idx="325">
                  <c:v>163</c:v>
                </c:pt>
                <c:pt idx="326">
                  <c:v>125</c:v>
                </c:pt>
                <c:pt idx="327">
                  <c:v>125</c:v>
                </c:pt>
                <c:pt idx="333">
                  <c:v>145</c:v>
                </c:pt>
                <c:pt idx="334">
                  <c:v>157</c:v>
                </c:pt>
                <c:pt idx="335">
                  <c:v>135</c:v>
                </c:pt>
                <c:pt idx="336">
                  <c:v>136</c:v>
                </c:pt>
                <c:pt idx="342">
                  <c:v>135</c:v>
                </c:pt>
                <c:pt idx="343">
                  <c:v>149</c:v>
                </c:pt>
                <c:pt idx="344">
                  <c:v>130</c:v>
                </c:pt>
                <c:pt idx="345">
                  <c:v>131</c:v>
                </c:pt>
                <c:pt idx="351">
                  <c:v>134</c:v>
                </c:pt>
                <c:pt idx="352">
                  <c:v>165</c:v>
                </c:pt>
                <c:pt idx="353">
                  <c:v>128</c:v>
                </c:pt>
                <c:pt idx="354">
                  <c:v>129</c:v>
                </c:pt>
                <c:pt idx="360">
                  <c:v>131</c:v>
                </c:pt>
                <c:pt idx="361">
                  <c:v>157</c:v>
                </c:pt>
                <c:pt idx="362">
                  <c:v>122</c:v>
                </c:pt>
                <c:pt idx="363">
                  <c:v>123</c:v>
                </c:pt>
                <c:pt idx="369">
                  <c:v>135</c:v>
                </c:pt>
                <c:pt idx="370">
                  <c:v>139</c:v>
                </c:pt>
                <c:pt idx="371">
                  <c:v>133</c:v>
                </c:pt>
                <c:pt idx="372">
                  <c:v>133</c:v>
                </c:pt>
                <c:pt idx="378">
                  <c:v>125</c:v>
                </c:pt>
                <c:pt idx="379">
                  <c:v>132</c:v>
                </c:pt>
                <c:pt idx="380">
                  <c:v>124</c:v>
                </c:pt>
                <c:pt idx="381">
                  <c:v>123</c:v>
                </c:pt>
                <c:pt idx="387">
                  <c:v>127</c:v>
                </c:pt>
                <c:pt idx="388">
                  <c:v>132</c:v>
                </c:pt>
                <c:pt idx="389">
                  <c:v>125</c:v>
                </c:pt>
                <c:pt idx="390">
                  <c:v>124</c:v>
                </c:pt>
                <c:pt idx="396">
                  <c:v>125</c:v>
                </c:pt>
                <c:pt idx="397">
                  <c:v>126</c:v>
                </c:pt>
                <c:pt idx="398">
                  <c:v>123</c:v>
                </c:pt>
                <c:pt idx="399">
                  <c:v>123</c:v>
                </c:pt>
                <c:pt idx="405">
                  <c:v>114</c:v>
                </c:pt>
                <c:pt idx="406">
                  <c:v>116</c:v>
                </c:pt>
                <c:pt idx="407">
                  <c:v>113</c:v>
                </c:pt>
                <c:pt idx="408">
                  <c:v>113</c:v>
                </c:pt>
                <c:pt idx="414">
                  <c:v>121</c:v>
                </c:pt>
                <c:pt idx="415">
                  <c:v>127</c:v>
                </c:pt>
                <c:pt idx="416">
                  <c:v>119</c:v>
                </c:pt>
                <c:pt idx="417">
                  <c:v>119</c:v>
                </c:pt>
                <c:pt idx="423">
                  <c:v>119</c:v>
                </c:pt>
                <c:pt idx="424">
                  <c:v>123</c:v>
                </c:pt>
                <c:pt idx="425">
                  <c:v>119</c:v>
                </c:pt>
                <c:pt idx="426">
                  <c:v>117</c:v>
                </c:pt>
                <c:pt idx="432">
                  <c:v>123</c:v>
                </c:pt>
                <c:pt idx="433">
                  <c:v>126</c:v>
                </c:pt>
                <c:pt idx="434">
                  <c:v>121</c:v>
                </c:pt>
                <c:pt idx="435">
                  <c:v>120</c:v>
                </c:pt>
                <c:pt idx="441">
                  <c:v>127</c:v>
                </c:pt>
                <c:pt idx="442">
                  <c:v>127</c:v>
                </c:pt>
                <c:pt idx="443">
                  <c:v>123</c:v>
                </c:pt>
                <c:pt idx="444">
                  <c:v>123</c:v>
                </c:pt>
              </c:numCache>
            </c:numRef>
          </c:yVal>
          <c:smooth val="0"/>
        </c:ser>
        <c:ser>
          <c:idx val="5"/>
          <c:order val="2"/>
          <c:tx>
            <c:v>Vol 1.6v</c:v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2060"/>
              </a:solidFill>
            </c:spPr>
          </c:marker>
          <c:yVal>
            <c:numRef>
              <c:f>Raw!$AH$10:$AH$459</c:f>
              <c:numCache>
                <c:formatCode>General</c:formatCode>
                <c:ptCount val="450"/>
                <c:pt idx="0">
                  <c:v>130</c:v>
                </c:pt>
                <c:pt idx="1">
                  <c:v>168</c:v>
                </c:pt>
                <c:pt idx="2">
                  <c:v>127</c:v>
                </c:pt>
                <c:pt idx="3">
                  <c:v>129</c:v>
                </c:pt>
                <c:pt idx="45">
                  <c:v>243</c:v>
                </c:pt>
                <c:pt idx="46">
                  <c:v>243</c:v>
                </c:pt>
                <c:pt idx="47">
                  <c:v>241</c:v>
                </c:pt>
                <c:pt idx="48">
                  <c:v>241</c:v>
                </c:pt>
                <c:pt idx="135">
                  <c:v>130</c:v>
                </c:pt>
                <c:pt idx="136">
                  <c:v>145</c:v>
                </c:pt>
                <c:pt idx="137">
                  <c:v>129</c:v>
                </c:pt>
                <c:pt idx="138">
                  <c:v>129</c:v>
                </c:pt>
                <c:pt idx="225">
                  <c:v>149</c:v>
                </c:pt>
                <c:pt idx="226">
                  <c:v>151</c:v>
                </c:pt>
                <c:pt idx="227">
                  <c:v>145</c:v>
                </c:pt>
                <c:pt idx="228">
                  <c:v>145</c:v>
                </c:pt>
                <c:pt idx="270">
                  <c:v>141</c:v>
                </c:pt>
                <c:pt idx="271">
                  <c:v>144</c:v>
                </c:pt>
                <c:pt idx="272">
                  <c:v>139</c:v>
                </c:pt>
                <c:pt idx="273">
                  <c:v>137</c:v>
                </c:pt>
                <c:pt idx="315">
                  <c:v>142</c:v>
                </c:pt>
                <c:pt idx="316">
                  <c:v>173</c:v>
                </c:pt>
                <c:pt idx="317">
                  <c:v>137</c:v>
                </c:pt>
                <c:pt idx="318">
                  <c:v>138</c:v>
                </c:pt>
                <c:pt idx="360">
                  <c:v>137</c:v>
                </c:pt>
                <c:pt idx="361">
                  <c:v>170</c:v>
                </c:pt>
                <c:pt idx="362">
                  <c:v>130</c:v>
                </c:pt>
                <c:pt idx="363">
                  <c:v>132</c:v>
                </c:pt>
                <c:pt idx="405">
                  <c:v>137</c:v>
                </c:pt>
                <c:pt idx="406">
                  <c:v>184</c:v>
                </c:pt>
                <c:pt idx="407">
                  <c:v>135</c:v>
                </c:pt>
                <c:pt idx="408">
                  <c:v>134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93440"/>
        <c:axId val="31589504"/>
      </c:scatterChart>
      <c:valAx>
        <c:axId val="31693440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589504"/>
        <c:crosses val="autoZero"/>
        <c:crossBetween val="midCat"/>
        <c:majorUnit val="45"/>
        <c:minorUnit val="9"/>
      </c:valAx>
      <c:valAx>
        <c:axId val="3158950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Output mV at 10 mA sink current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1693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cap="small" baseline="0"/>
              <a:t>ItotalC (whole chip)</a:t>
            </a:r>
            <a:r>
              <a:rPr lang="en-US"/>
              <a:t> Suspended, 1.8v </a:t>
            </a:r>
            <a:r>
              <a:rPr lang="en-US" cap="small" baseline="0"/>
              <a:t>Vdd</a:t>
            </a:r>
          </a:p>
        </c:rich>
      </c:tx>
      <c:layout>
        <c:manualLayout>
          <c:xMode val="edge"/>
          <c:yMode val="edge"/>
          <c:x val="0.19762910430898126"/>
          <c:y val="2.185796118550874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ItotalC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yVal>
            <c:numRef>
              <c:f>Raw!$AQ$10:$AQ$459</c:f>
              <c:numCache>
                <c:formatCode>0.00</c:formatCode>
                <c:ptCount val="450"/>
                <c:pt idx="0">
                  <c:v>18.598790322580648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24.39516129032258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15.86693548387097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11.360887096774194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20.483870967741932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30.705645161290324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9.122983870967742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12.116935483870968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12.046370967741936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5.594758064516129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5.32258064516129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4.3548387096774199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5.7762096774193541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5.7762096774193541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12.893145161290324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12.852822580645162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7.3286290322580649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13.11491935483871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9.2741935483870961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3.5483870967741939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3.094758064516129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4.4052419354838719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2.8830645161290325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2.2883064516129035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8.064516129032258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6.502016129032258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20.766129032258064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4.808467741935484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6.340725806451613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4.163306451612903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3.497983870967742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4.193548387096774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6.8649193548387091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3.7701612903225805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6.6028225806451619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7.147177419354839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5.352822580645161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9.0625000000000018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5.594758064516129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11.038306451612902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20.030241935483868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13.669354838709676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4.7681451612903221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5.1108870967741931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3696"/>
        <c:axId val="31616000"/>
      </c:scatterChart>
      <c:valAx>
        <c:axId val="31613696"/>
        <c:scaling>
          <c:orientation val="minMax"/>
          <c:max val="4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Process Corner:  0=FPFN  45=FPSN  135=SPFN  225=SPSN  270=Poly-  315=Poly+  360=TT
</a:t>
                </a:r>
              </a:p>
            </c:rich>
          </c:tx>
          <c:layout>
            <c:manualLayout>
              <c:xMode val="edge"/>
              <c:yMode val="edge"/>
              <c:x val="0.13799558498896247"/>
              <c:y val="0.92371583240649091"/>
            </c:manualLayout>
          </c:layout>
          <c:overlay val="0"/>
        </c:title>
        <c:numFmt formatCode="#,##0;\-#,##0" sourceLinked="0"/>
        <c:majorTickMark val="out"/>
        <c:minorTickMark val="none"/>
        <c:tickLblPos val="nextTo"/>
        <c:crossAx val="31616000"/>
        <c:crosses val="autoZero"/>
        <c:crossBetween val="midCat"/>
        <c:majorUnit val="45"/>
        <c:minorUnit val="9"/>
      </c:valAx>
      <c:valAx>
        <c:axId val="31616000"/>
        <c:scaling>
          <c:orientation val="minMax"/>
          <c:max val="33"/>
          <c:min val="1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on VddC, microamps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1613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9526</xdr:rowOff>
    </xdr:from>
    <xdr:to>
      <xdr:col>12</xdr:col>
      <xdr:colOff>476250</xdr:colOff>
      <xdr:row>29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19050</xdr:rowOff>
    </xdr:from>
    <xdr:to>
      <xdr:col>12</xdr:col>
      <xdr:colOff>485775</xdr:colOff>
      <xdr:row>58</xdr:row>
      <xdr:rowOff>104774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60</xdr:row>
      <xdr:rowOff>28576</xdr:rowOff>
    </xdr:from>
    <xdr:to>
      <xdr:col>12</xdr:col>
      <xdr:colOff>485775</xdr:colOff>
      <xdr:row>87</xdr:row>
      <xdr:rowOff>104776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12</xdr:col>
      <xdr:colOff>485775</xdr:colOff>
      <xdr:row>116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12</xdr:col>
      <xdr:colOff>485775</xdr:colOff>
      <xdr:row>145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147</xdr:row>
      <xdr:rowOff>0</xdr:rowOff>
    </xdr:from>
    <xdr:to>
      <xdr:col>12</xdr:col>
      <xdr:colOff>485775</xdr:colOff>
      <xdr:row>174</xdr:row>
      <xdr:rowOff>76200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175</xdr:row>
      <xdr:rowOff>0</xdr:rowOff>
    </xdr:from>
    <xdr:to>
      <xdr:col>12</xdr:col>
      <xdr:colOff>485775</xdr:colOff>
      <xdr:row>202</xdr:row>
      <xdr:rowOff>76200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204</xdr:row>
      <xdr:rowOff>0</xdr:rowOff>
    </xdr:from>
    <xdr:to>
      <xdr:col>12</xdr:col>
      <xdr:colOff>485775</xdr:colOff>
      <xdr:row>231</xdr:row>
      <xdr:rowOff>76200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233</xdr:row>
      <xdr:rowOff>0</xdr:rowOff>
    </xdr:from>
    <xdr:to>
      <xdr:col>12</xdr:col>
      <xdr:colOff>485775</xdr:colOff>
      <xdr:row>260</xdr:row>
      <xdr:rowOff>76200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262</xdr:row>
      <xdr:rowOff>0</xdr:rowOff>
    </xdr:from>
    <xdr:to>
      <xdr:col>12</xdr:col>
      <xdr:colOff>485775</xdr:colOff>
      <xdr:row>289</xdr:row>
      <xdr:rowOff>76200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291</xdr:row>
      <xdr:rowOff>0</xdr:rowOff>
    </xdr:from>
    <xdr:to>
      <xdr:col>12</xdr:col>
      <xdr:colOff>485775</xdr:colOff>
      <xdr:row>318</xdr:row>
      <xdr:rowOff>76200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320</xdr:row>
      <xdr:rowOff>0</xdr:rowOff>
    </xdr:from>
    <xdr:to>
      <xdr:col>12</xdr:col>
      <xdr:colOff>485775</xdr:colOff>
      <xdr:row>347</xdr:row>
      <xdr:rowOff>76200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349</xdr:row>
      <xdr:rowOff>0</xdr:rowOff>
    </xdr:from>
    <xdr:to>
      <xdr:col>12</xdr:col>
      <xdr:colOff>485775</xdr:colOff>
      <xdr:row>376</xdr:row>
      <xdr:rowOff>76200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378</xdr:row>
      <xdr:rowOff>0</xdr:rowOff>
    </xdr:from>
    <xdr:to>
      <xdr:col>12</xdr:col>
      <xdr:colOff>485775</xdr:colOff>
      <xdr:row>405</xdr:row>
      <xdr:rowOff>76200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407</xdr:row>
      <xdr:rowOff>0</xdr:rowOff>
    </xdr:from>
    <xdr:to>
      <xdr:col>12</xdr:col>
      <xdr:colOff>485775</xdr:colOff>
      <xdr:row>434</xdr:row>
      <xdr:rowOff>76200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436</xdr:row>
      <xdr:rowOff>0</xdr:rowOff>
    </xdr:from>
    <xdr:to>
      <xdr:col>12</xdr:col>
      <xdr:colOff>485775</xdr:colOff>
      <xdr:row>463</xdr:row>
      <xdr:rowOff>76200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465</xdr:row>
      <xdr:rowOff>0</xdr:rowOff>
    </xdr:from>
    <xdr:to>
      <xdr:col>12</xdr:col>
      <xdr:colOff>485775</xdr:colOff>
      <xdr:row>492</xdr:row>
      <xdr:rowOff>76200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494</xdr:row>
      <xdr:rowOff>0</xdr:rowOff>
    </xdr:from>
    <xdr:to>
      <xdr:col>12</xdr:col>
      <xdr:colOff>485775</xdr:colOff>
      <xdr:row>521</xdr:row>
      <xdr:rowOff>76200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523</xdr:row>
      <xdr:rowOff>0</xdr:rowOff>
    </xdr:from>
    <xdr:to>
      <xdr:col>12</xdr:col>
      <xdr:colOff>485775</xdr:colOff>
      <xdr:row>550</xdr:row>
      <xdr:rowOff>76200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552</xdr:row>
      <xdr:rowOff>0</xdr:rowOff>
    </xdr:from>
    <xdr:to>
      <xdr:col>12</xdr:col>
      <xdr:colOff>485775</xdr:colOff>
      <xdr:row>579</xdr:row>
      <xdr:rowOff>76200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581</xdr:row>
      <xdr:rowOff>0</xdr:rowOff>
    </xdr:from>
    <xdr:to>
      <xdr:col>12</xdr:col>
      <xdr:colOff>485775</xdr:colOff>
      <xdr:row>608</xdr:row>
      <xdr:rowOff>76200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12</xdr:col>
      <xdr:colOff>485775</xdr:colOff>
      <xdr:row>637</xdr:row>
      <xdr:rowOff>76200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639</xdr:row>
      <xdr:rowOff>0</xdr:rowOff>
    </xdr:from>
    <xdr:to>
      <xdr:col>12</xdr:col>
      <xdr:colOff>485775</xdr:colOff>
      <xdr:row>666</xdr:row>
      <xdr:rowOff>76200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668</xdr:row>
      <xdr:rowOff>0</xdr:rowOff>
    </xdr:from>
    <xdr:to>
      <xdr:col>12</xdr:col>
      <xdr:colOff>485775</xdr:colOff>
      <xdr:row>695</xdr:row>
      <xdr:rowOff>76200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0.81325</cdr:x>
      <cdr:y>0.19526</cdr:y>
    </cdr:from>
    <cdr:to>
      <cdr:x>0.96954</cdr:x>
      <cdr:y>0.28832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48350" y="1019174"/>
          <a:ext cx="11239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Pad Drivers</a:t>
          </a:r>
        </a:p>
      </cdr:txBody>
    </cdr:sp>
  </cdr:relSizeAnchor>
  <cdr:relSizeAnchor xmlns:cdr="http://schemas.openxmlformats.org/drawingml/2006/chartDrawing">
    <cdr:from>
      <cdr:x>0.81457</cdr:x>
      <cdr:y>0.71168</cdr:y>
    </cdr:from>
    <cdr:to>
      <cdr:x>0.96689</cdr:x>
      <cdr:y>0.77372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857875" y="3714749"/>
          <a:ext cx="10953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Max DAC</a:t>
          </a:r>
          <a:r>
            <a:rPr lang="en-US" sz="1100" baseline="0"/>
            <a:t> Drive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409575</xdr:colOff>
      <xdr:row>29</xdr:row>
      <xdr:rowOff>85724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12</xdr:col>
      <xdr:colOff>409575</xdr:colOff>
      <xdr:row>58</xdr:row>
      <xdr:rowOff>85724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12</xdr:col>
      <xdr:colOff>409575</xdr:colOff>
      <xdr:row>87</xdr:row>
      <xdr:rowOff>85724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89</xdr:row>
      <xdr:rowOff>0</xdr:rowOff>
    </xdr:from>
    <xdr:to>
      <xdr:col>12</xdr:col>
      <xdr:colOff>438150</xdr:colOff>
      <xdr:row>116</xdr:row>
      <xdr:rowOff>85724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118</xdr:row>
      <xdr:rowOff>0</xdr:rowOff>
    </xdr:from>
    <xdr:to>
      <xdr:col>12</xdr:col>
      <xdr:colOff>409575</xdr:colOff>
      <xdr:row>145</xdr:row>
      <xdr:rowOff>85724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600075</xdr:colOff>
      <xdr:row>147</xdr:row>
      <xdr:rowOff>0</xdr:rowOff>
    </xdr:from>
    <xdr:to>
      <xdr:col>12</xdr:col>
      <xdr:colOff>400050</xdr:colOff>
      <xdr:row>174</xdr:row>
      <xdr:rowOff>85724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GreenArrays Brand">
  <a:themeElements>
    <a:clrScheme name="GreenArrays Brand">
      <a:dk1>
        <a:sysClr val="windowText" lastClr="000000"/>
      </a:dk1>
      <a:lt1>
        <a:sysClr val="window" lastClr="FFFFFF"/>
      </a:lt1>
      <a:dk2>
        <a:srgbClr val="1D6717"/>
      </a:dk2>
      <a:lt2>
        <a:srgbClr val="CBF2C8"/>
      </a:lt2>
      <a:accent1>
        <a:srgbClr val="288D20"/>
      </a:accent1>
      <a:accent2>
        <a:srgbClr val="FFFF00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pex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GreenArrays Brand">
    <a:dk1>
      <a:sysClr val="windowText" lastClr="000000"/>
    </a:dk1>
    <a:lt1>
      <a:sysClr val="window" lastClr="FFFFFF"/>
    </a:lt1>
    <a:dk2>
      <a:srgbClr val="1D6717"/>
    </a:dk2>
    <a:lt2>
      <a:srgbClr val="CBF2C8"/>
    </a:lt2>
    <a:accent1>
      <a:srgbClr val="288D20"/>
    </a:accent1>
    <a:accent2>
      <a:srgbClr val="FFFF00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pex">
    <a:fillStyleLst>
      <a:solidFill>
        <a:schemeClr val="phClr"/>
      </a:solidFill>
      <a:gradFill rotWithShape="1">
        <a:gsLst>
          <a:gs pos="20000">
            <a:schemeClr val="phClr">
              <a:tint val="9000"/>
            </a:schemeClr>
          </a:gs>
          <a:gs pos="100000">
            <a:schemeClr val="phClr">
              <a:tint val="70000"/>
              <a:satMod val="100000"/>
            </a:schemeClr>
          </a:gs>
        </a:gsLst>
        <a:path path="circle">
          <a:fillToRect l="-15000" t="-15000" r="115000" b="115000"/>
        </a:path>
      </a:gradFill>
      <a:gradFill rotWithShape="1">
        <a:gsLst>
          <a:gs pos="0">
            <a:schemeClr val="phClr">
              <a:shade val="60000"/>
            </a:schemeClr>
          </a:gs>
          <a:gs pos="33000">
            <a:schemeClr val="phClr">
              <a:tint val="86500"/>
            </a:schemeClr>
          </a:gs>
          <a:gs pos="46750">
            <a:schemeClr val="phClr">
              <a:tint val="71000"/>
              <a:satMod val="112000"/>
            </a:schemeClr>
          </a:gs>
          <a:gs pos="53000">
            <a:schemeClr val="phClr">
              <a:tint val="71000"/>
              <a:satMod val="112000"/>
            </a:schemeClr>
          </a:gs>
          <a:gs pos="68000">
            <a:schemeClr val="phClr">
              <a:tint val="86000"/>
            </a:schemeClr>
          </a:gs>
          <a:gs pos="100000">
            <a:schemeClr val="phClr">
              <a:shade val="60000"/>
            </a:schemeClr>
          </a:gs>
        </a:gsLst>
        <a:lin ang="8350000" scaled="1"/>
      </a:gradFill>
    </a:fillStyleLst>
    <a:lnStyleLst>
      <a:ln w="9525" cap="flat" cmpd="sng" algn="ctr">
        <a:solidFill>
          <a:schemeClr val="phClr">
            <a:shade val="48000"/>
            <a:satMod val="110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130000" dist="101600" dir="2700000" algn="tl" rotWithShape="0">
            <a:srgbClr val="000000">
              <a:alpha val="350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</a:effectStyle>
      <a:effectStyle>
        <a:effectLst>
          <a:outerShdw blurRad="190500" dist="228600" dir="2700000" sy="90000" rotWithShape="0">
            <a:srgbClr val="000000">
              <a:alpha val="25500"/>
            </a:srgbClr>
          </a:outerShdw>
        </a:effectLst>
        <a:scene3d>
          <a:camera prst="orthographicFront" fov="0">
            <a:rot lat="0" lon="0" rev="0"/>
          </a:camera>
          <a:lightRig rig="soft" dir="tl">
            <a:rot lat="0" lon="0" rev="20100000"/>
          </a:lightRig>
        </a:scene3d>
        <a:sp3d>
          <a:bevelT w="50800" h="508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59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7" sqref="A7"/>
      <selection pane="bottomRight" activeCell="BK46" sqref="BK46"/>
    </sheetView>
  </sheetViews>
  <sheetFormatPr defaultRowHeight="15" x14ac:dyDescent="0.25"/>
  <cols>
    <col min="1" max="2" width="9.140625" style="5"/>
    <col min="3" max="3" width="9.140625" style="10"/>
    <col min="4" max="6" width="9.140625" style="1"/>
    <col min="7" max="7" width="9.140625" style="8"/>
    <col min="8" max="8" width="9.140625" style="1"/>
    <col min="9" max="9" width="9.140625" style="25"/>
    <col min="10" max="10" width="9.140625" style="1"/>
    <col min="11" max="11" width="9.140625" style="18"/>
    <col min="12" max="12" width="9.140625" style="1"/>
    <col min="13" max="13" width="9.140625" style="25"/>
    <col min="14" max="14" width="9.140625" style="1"/>
    <col min="15" max="15" width="9.140625" style="8"/>
    <col min="16" max="17" width="9.140625" style="1"/>
    <col min="18" max="18" width="9.140625" style="8"/>
    <col min="19" max="20" width="9.140625" style="1"/>
    <col min="21" max="21" width="9.140625" style="8"/>
    <col min="22" max="23" width="9.140625" style="1"/>
    <col min="24" max="24" width="9.140625" style="8"/>
    <col min="25" max="25" width="9.140625" style="31"/>
    <col min="26" max="26" width="9.140625" style="32"/>
    <col min="27" max="27" width="9.140625" style="8"/>
    <col min="28" max="28" width="9.140625" style="1"/>
    <col min="29" max="29" width="9.140625" style="32"/>
    <col min="30" max="30" width="9.140625" style="8"/>
    <col min="31" max="32" width="9.140625" style="1"/>
    <col min="33" max="33" width="9.140625" style="8"/>
    <col min="34" max="34" width="9.140625" style="1"/>
    <col min="35" max="35" width="9.140625" style="8"/>
    <col min="36" max="36" width="9.140625" style="1"/>
    <col min="37" max="37" width="9.140625" style="8"/>
    <col min="38" max="38" width="9.140625" style="1"/>
    <col min="39" max="39" width="9.140625" style="8"/>
    <col min="40" max="40" width="9.140625" style="1"/>
    <col min="41" max="41" width="9.140625" style="8"/>
    <col min="42" max="45" width="9.140625" style="1"/>
    <col min="46" max="46" width="9.140625" style="8"/>
    <col min="47" max="47" width="9.140625" style="31"/>
    <col min="48" max="48" width="9.140625" style="47"/>
    <col min="49" max="50" width="9.140625" style="48"/>
    <col min="51" max="51" width="9.140625" style="47"/>
    <col min="52" max="53" width="9.140625" style="48"/>
    <col min="54" max="54" width="9.140625" style="47"/>
    <col min="55" max="56" width="9.140625" style="48"/>
    <col min="57" max="57" width="9.140625" style="47"/>
    <col min="58" max="59" width="9.140625" style="48"/>
    <col min="60" max="60" width="9.140625" style="47"/>
    <col min="61" max="61" width="9.140625" style="1"/>
    <col min="62" max="62" width="9.140625" style="106"/>
    <col min="63" max="70" width="9.140625" style="111"/>
    <col min="71" max="71" width="9.140625" style="106"/>
    <col min="72" max="78" width="9.140625" style="111"/>
    <col min="79" max="79" width="9.140625" style="115"/>
    <col min="80" max="86" width="9.140625" style="122"/>
    <col min="87" max="87" width="9.140625" style="92"/>
  </cols>
  <sheetData>
    <row r="1" spans="1:87" s="3" customFormat="1" ht="18" x14ac:dyDescent="0.25">
      <c r="A1" s="126" t="s">
        <v>0</v>
      </c>
      <c r="B1" s="126"/>
      <c r="C1" s="126"/>
      <c r="D1" s="124" t="s">
        <v>48</v>
      </c>
      <c r="E1" s="124"/>
      <c r="F1" s="124"/>
      <c r="G1" s="125"/>
      <c r="H1" s="123" t="s">
        <v>49</v>
      </c>
      <c r="I1" s="125"/>
      <c r="J1" s="123" t="s">
        <v>47</v>
      </c>
      <c r="K1" s="124"/>
      <c r="L1" s="124"/>
      <c r="M1" s="125"/>
      <c r="N1" s="124" t="s">
        <v>41</v>
      </c>
      <c r="O1" s="125"/>
      <c r="P1" s="124" t="s">
        <v>50</v>
      </c>
      <c r="Q1" s="124"/>
      <c r="R1" s="125"/>
      <c r="S1" s="124" t="s">
        <v>55</v>
      </c>
      <c r="T1" s="124"/>
      <c r="U1" s="125"/>
      <c r="V1" s="123" t="s">
        <v>56</v>
      </c>
      <c r="W1" s="124"/>
      <c r="X1" s="125"/>
      <c r="Y1" s="124" t="s">
        <v>60</v>
      </c>
      <c r="Z1" s="124"/>
      <c r="AA1" s="124"/>
      <c r="AB1" s="124"/>
      <c r="AC1" s="124"/>
      <c r="AD1" s="124"/>
      <c r="AE1" s="124"/>
      <c r="AF1" s="124"/>
      <c r="AG1" s="125"/>
      <c r="AH1" s="123" t="s">
        <v>64</v>
      </c>
      <c r="AI1" s="124"/>
      <c r="AJ1" s="124"/>
      <c r="AK1" s="124"/>
      <c r="AL1" s="124"/>
      <c r="AM1" s="125"/>
      <c r="AN1" s="123" t="s">
        <v>67</v>
      </c>
      <c r="AO1" s="125"/>
      <c r="AP1" s="123" t="s">
        <v>69</v>
      </c>
      <c r="AQ1" s="124"/>
      <c r="AR1" s="124"/>
      <c r="AS1" s="124"/>
      <c r="AT1" s="125"/>
      <c r="AU1" s="123" t="s">
        <v>80</v>
      </c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38"/>
      <c r="BH1" s="39"/>
      <c r="BI1" s="123" t="s">
        <v>140</v>
      </c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5"/>
    </row>
    <row r="2" spans="1:87" s="3" customFormat="1" x14ac:dyDescent="0.25">
      <c r="A2" s="4"/>
      <c r="B2" s="4"/>
      <c r="C2" s="9"/>
      <c r="D2" s="127" t="s">
        <v>4</v>
      </c>
      <c r="E2" s="127"/>
      <c r="F2" s="124" t="s">
        <v>5</v>
      </c>
      <c r="G2" s="125"/>
      <c r="H2" s="127" t="s">
        <v>38</v>
      </c>
      <c r="I2" s="127"/>
      <c r="J2" s="123" t="s">
        <v>39</v>
      </c>
      <c r="K2" s="124"/>
      <c r="L2" s="124" t="s">
        <v>40</v>
      </c>
      <c r="M2" s="125"/>
      <c r="N2" s="124" t="s">
        <v>42</v>
      </c>
      <c r="O2" s="125"/>
      <c r="P2" s="124" t="s">
        <v>51</v>
      </c>
      <c r="Q2" s="124"/>
      <c r="R2" s="125"/>
      <c r="S2" s="124" t="s">
        <v>51</v>
      </c>
      <c r="T2" s="124"/>
      <c r="U2" s="125"/>
      <c r="V2" s="124" t="s">
        <v>51</v>
      </c>
      <c r="W2" s="124"/>
      <c r="X2" s="125"/>
      <c r="Y2" s="123" t="s">
        <v>61</v>
      </c>
      <c r="Z2" s="124"/>
      <c r="AA2" s="125"/>
      <c r="AB2" s="123" t="s">
        <v>62</v>
      </c>
      <c r="AC2" s="124"/>
      <c r="AD2" s="124"/>
      <c r="AE2" s="124" t="s">
        <v>63</v>
      </c>
      <c r="AF2" s="124"/>
      <c r="AG2" s="125"/>
      <c r="AH2" s="123" t="s">
        <v>61</v>
      </c>
      <c r="AI2" s="125"/>
      <c r="AJ2" s="123" t="s">
        <v>62</v>
      </c>
      <c r="AK2" s="125"/>
      <c r="AL2" s="123" t="s">
        <v>63</v>
      </c>
      <c r="AM2" s="125"/>
      <c r="AN2" s="123" t="s">
        <v>68</v>
      </c>
      <c r="AO2" s="125"/>
      <c r="AP2" s="123" t="s">
        <v>62</v>
      </c>
      <c r="AQ2" s="124"/>
      <c r="AR2" s="124"/>
      <c r="AS2" s="124"/>
      <c r="AT2" s="125"/>
      <c r="AU2" s="123" t="s">
        <v>79</v>
      </c>
      <c r="AV2" s="125"/>
      <c r="AW2" s="124" t="s">
        <v>81</v>
      </c>
      <c r="AX2" s="124"/>
      <c r="AY2" s="125"/>
      <c r="AZ2" s="124" t="s">
        <v>82</v>
      </c>
      <c r="BA2" s="124"/>
      <c r="BB2" s="125"/>
      <c r="BC2" s="124" t="s">
        <v>83</v>
      </c>
      <c r="BD2" s="124"/>
      <c r="BE2" s="125"/>
      <c r="BF2" s="124" t="s">
        <v>84</v>
      </c>
      <c r="BG2" s="124"/>
      <c r="BH2" s="125"/>
      <c r="BI2" s="102"/>
      <c r="BJ2" s="134" t="s">
        <v>155</v>
      </c>
      <c r="BK2" s="135"/>
      <c r="BL2" s="135"/>
      <c r="BM2" s="135"/>
      <c r="BN2" s="135"/>
      <c r="BO2" s="135"/>
      <c r="BP2" s="135"/>
      <c r="BQ2" s="135"/>
      <c r="BR2" s="135"/>
      <c r="BS2" s="134" t="s">
        <v>156</v>
      </c>
      <c r="BT2" s="135"/>
      <c r="BU2" s="135"/>
      <c r="BV2" s="135"/>
      <c r="BW2" s="135"/>
      <c r="BX2" s="135"/>
      <c r="BY2" s="135"/>
      <c r="BZ2" s="135"/>
      <c r="CA2" s="136"/>
      <c r="CB2" s="137" t="s">
        <v>182</v>
      </c>
      <c r="CC2" s="138"/>
      <c r="CD2" s="138"/>
      <c r="CE2" s="138"/>
      <c r="CF2" s="138"/>
      <c r="CG2" s="138"/>
      <c r="CH2" s="138"/>
      <c r="CI2" s="139"/>
    </row>
    <row r="3" spans="1:87" s="16" customFormat="1" x14ac:dyDescent="0.25">
      <c r="A3" s="14" t="s">
        <v>1</v>
      </c>
      <c r="B3" s="14" t="s">
        <v>2</v>
      </c>
      <c r="C3" s="15" t="s">
        <v>3</v>
      </c>
      <c r="D3" s="16" t="s">
        <v>25</v>
      </c>
      <c r="E3" s="16" t="s">
        <v>8</v>
      </c>
      <c r="F3" s="16" t="s">
        <v>25</v>
      </c>
      <c r="G3" s="17" t="s">
        <v>8</v>
      </c>
      <c r="H3" s="16" t="s">
        <v>37</v>
      </c>
      <c r="I3" s="22" t="s">
        <v>8</v>
      </c>
      <c r="J3" s="16" t="s">
        <v>25</v>
      </c>
      <c r="K3" s="19" t="s">
        <v>8</v>
      </c>
      <c r="L3" s="16" t="s">
        <v>25</v>
      </c>
      <c r="M3" s="22" t="s">
        <v>8</v>
      </c>
      <c r="N3" s="16" t="s">
        <v>43</v>
      </c>
      <c r="O3" s="17" t="s">
        <v>44</v>
      </c>
      <c r="P3" s="16" t="s">
        <v>52</v>
      </c>
      <c r="Q3" s="16" t="s">
        <v>53</v>
      </c>
      <c r="R3" s="17" t="s">
        <v>54</v>
      </c>
      <c r="S3" s="16" t="s">
        <v>52</v>
      </c>
      <c r="T3" s="16" t="s">
        <v>53</v>
      </c>
      <c r="U3" s="17" t="s">
        <v>54</v>
      </c>
      <c r="V3" s="16" t="s">
        <v>52</v>
      </c>
      <c r="W3" s="16" t="s">
        <v>53</v>
      </c>
      <c r="X3" s="17" t="s">
        <v>54</v>
      </c>
      <c r="Y3" s="27" t="s">
        <v>58</v>
      </c>
      <c r="Z3" s="16" t="s">
        <v>57</v>
      </c>
      <c r="AA3" s="17" t="s">
        <v>59</v>
      </c>
      <c r="AB3" s="16" t="s">
        <v>58</v>
      </c>
      <c r="AC3" s="16" t="s">
        <v>57</v>
      </c>
      <c r="AD3" s="17" t="s">
        <v>59</v>
      </c>
      <c r="AE3" s="16" t="s">
        <v>58</v>
      </c>
      <c r="AF3" s="16" t="s">
        <v>57</v>
      </c>
      <c r="AG3" s="17" t="s">
        <v>59</v>
      </c>
      <c r="AH3" s="16" t="s">
        <v>65</v>
      </c>
      <c r="AI3" s="17" t="s">
        <v>66</v>
      </c>
      <c r="AJ3" s="16" t="s">
        <v>65</v>
      </c>
      <c r="AK3" s="17" t="s">
        <v>66</v>
      </c>
      <c r="AL3" s="16" t="s">
        <v>65</v>
      </c>
      <c r="AM3" s="17" t="s">
        <v>66</v>
      </c>
      <c r="AO3" s="17"/>
      <c r="AP3" s="16" t="s">
        <v>70</v>
      </c>
      <c r="AQ3" s="16" t="s">
        <v>71</v>
      </c>
      <c r="AR3" s="16" t="s">
        <v>73</v>
      </c>
      <c r="AS3" s="16" t="s">
        <v>72</v>
      </c>
      <c r="AT3" s="17" t="s">
        <v>74</v>
      </c>
      <c r="AU3" s="27" t="s">
        <v>76</v>
      </c>
      <c r="AV3" s="17" t="s">
        <v>77</v>
      </c>
      <c r="AW3" s="16" t="s">
        <v>76</v>
      </c>
      <c r="AX3" s="16" t="s">
        <v>78</v>
      </c>
      <c r="AY3" s="17" t="s">
        <v>77</v>
      </c>
      <c r="AZ3" s="16" t="s">
        <v>76</v>
      </c>
      <c r="BA3" s="16" t="s">
        <v>78</v>
      </c>
      <c r="BB3" s="17" t="s">
        <v>77</v>
      </c>
      <c r="BC3" s="16" t="s">
        <v>76</v>
      </c>
      <c r="BD3" s="16" t="s">
        <v>78</v>
      </c>
      <c r="BE3" s="17" t="s">
        <v>77</v>
      </c>
      <c r="BF3" s="16" t="s">
        <v>76</v>
      </c>
      <c r="BG3" s="16" t="s">
        <v>78</v>
      </c>
      <c r="BH3" s="17" t="s">
        <v>77</v>
      </c>
      <c r="BI3" s="16" t="s">
        <v>135</v>
      </c>
      <c r="BJ3" s="103" t="s">
        <v>136</v>
      </c>
      <c r="BK3" s="107" t="s">
        <v>137</v>
      </c>
      <c r="BL3" s="107" t="s">
        <v>138</v>
      </c>
      <c r="BM3" s="107" t="s">
        <v>139</v>
      </c>
      <c r="BN3" s="107" t="s">
        <v>141</v>
      </c>
      <c r="BO3" s="107" t="s">
        <v>142</v>
      </c>
      <c r="BP3" s="107" t="s">
        <v>143</v>
      </c>
      <c r="BQ3" s="107" t="s">
        <v>144</v>
      </c>
      <c r="BR3" s="107" t="s">
        <v>145</v>
      </c>
      <c r="BS3" s="103" t="s">
        <v>146</v>
      </c>
      <c r="BT3" s="107" t="s">
        <v>147</v>
      </c>
      <c r="BU3" s="107" t="s">
        <v>148</v>
      </c>
      <c r="BV3" s="107" t="s">
        <v>149</v>
      </c>
      <c r="BW3" s="107" t="s">
        <v>150</v>
      </c>
      <c r="BX3" s="107" t="s">
        <v>151</v>
      </c>
      <c r="BY3" s="107" t="s">
        <v>152</v>
      </c>
      <c r="BZ3" s="107" t="s">
        <v>153</v>
      </c>
      <c r="CA3" s="112" t="s">
        <v>154</v>
      </c>
      <c r="CB3" s="116" t="s">
        <v>137</v>
      </c>
      <c r="CC3" s="116" t="s">
        <v>138</v>
      </c>
      <c r="CD3" s="116" t="s">
        <v>139</v>
      </c>
      <c r="CE3" s="116" t="s">
        <v>141</v>
      </c>
      <c r="CF3" s="116" t="s">
        <v>142</v>
      </c>
      <c r="CG3" s="116" t="s">
        <v>143</v>
      </c>
      <c r="CH3" s="116" t="s">
        <v>144</v>
      </c>
      <c r="CI3" s="117" t="s">
        <v>145</v>
      </c>
    </row>
    <row r="4" spans="1:87" s="6" customFormat="1" x14ac:dyDescent="0.25">
      <c r="A4" s="130" t="s">
        <v>6</v>
      </c>
      <c r="B4" s="130"/>
      <c r="C4" s="131"/>
      <c r="D4" s="2">
        <v>21.7</v>
      </c>
      <c r="E4" s="33">
        <v>40624</v>
      </c>
      <c r="F4" s="2"/>
      <c r="G4" s="42"/>
      <c r="H4" s="2">
        <v>22.2</v>
      </c>
      <c r="I4" s="36">
        <v>40623</v>
      </c>
      <c r="J4" s="2">
        <v>22.9</v>
      </c>
      <c r="K4" s="37">
        <v>40623</v>
      </c>
      <c r="L4" s="2"/>
      <c r="M4" s="23"/>
      <c r="N4" s="2">
        <v>23.4</v>
      </c>
      <c r="O4" s="35">
        <v>40623</v>
      </c>
      <c r="P4" s="2">
        <v>19.899999999999999</v>
      </c>
      <c r="Q4" s="33">
        <v>40625</v>
      </c>
      <c r="R4" s="7"/>
      <c r="S4" s="2">
        <v>20</v>
      </c>
      <c r="T4" s="33">
        <v>40627</v>
      </c>
      <c r="U4" s="7"/>
      <c r="V4" s="2">
        <v>22</v>
      </c>
      <c r="W4" s="33">
        <v>40628</v>
      </c>
      <c r="X4" s="7"/>
      <c r="Y4" s="28">
        <v>21.6</v>
      </c>
      <c r="Z4" s="33">
        <v>40628</v>
      </c>
      <c r="AA4" s="7"/>
      <c r="AB4" s="2"/>
      <c r="AC4" s="33">
        <v>40628</v>
      </c>
      <c r="AD4" s="7"/>
      <c r="AE4" s="2"/>
      <c r="AF4" s="33">
        <v>40628</v>
      </c>
      <c r="AG4" s="7"/>
      <c r="AH4" s="2"/>
      <c r="AI4" s="34">
        <v>40628</v>
      </c>
      <c r="AJ4" s="2"/>
      <c r="AK4" s="34">
        <v>40628</v>
      </c>
      <c r="AL4" s="2">
        <v>21.3</v>
      </c>
      <c r="AM4" s="34">
        <v>40628</v>
      </c>
      <c r="AN4" s="2">
        <v>20.3</v>
      </c>
      <c r="AO4" s="35">
        <v>40630</v>
      </c>
      <c r="AP4" s="2">
        <v>21.5</v>
      </c>
      <c r="AQ4" s="2"/>
      <c r="AR4" s="2"/>
      <c r="AS4" s="2"/>
      <c r="AT4" s="35">
        <v>40630</v>
      </c>
      <c r="AU4" s="28">
        <v>21.1</v>
      </c>
      <c r="AV4" s="43"/>
      <c r="AW4" s="44"/>
      <c r="AX4" s="44"/>
      <c r="AY4" s="43"/>
      <c r="AZ4" s="44"/>
      <c r="BA4" s="44"/>
      <c r="BB4" s="43"/>
      <c r="BC4" s="44"/>
      <c r="BD4" s="44"/>
      <c r="BE4" s="43"/>
      <c r="BF4" s="44"/>
      <c r="BG4" s="44"/>
      <c r="BH4" s="43"/>
      <c r="BI4" s="33">
        <v>40675</v>
      </c>
      <c r="BJ4" s="104"/>
      <c r="BK4" s="108"/>
      <c r="BL4" s="108"/>
      <c r="BM4" s="108"/>
      <c r="BN4" s="108"/>
      <c r="BO4" s="108"/>
      <c r="BP4" s="108"/>
      <c r="BQ4" s="108"/>
      <c r="BR4" s="108"/>
      <c r="BS4" s="104"/>
      <c r="BT4" s="108"/>
      <c r="BU4" s="108"/>
      <c r="BV4" s="108"/>
      <c r="BW4" s="108"/>
      <c r="BX4" s="108"/>
      <c r="BY4" s="108"/>
      <c r="BZ4" s="108"/>
      <c r="CA4" s="113"/>
      <c r="CB4" s="118"/>
      <c r="CC4" s="118"/>
      <c r="CD4" s="118"/>
      <c r="CE4" s="118"/>
      <c r="CF4" s="118"/>
      <c r="CG4" s="118"/>
      <c r="CH4" s="118"/>
      <c r="CI4" s="119"/>
    </row>
    <row r="5" spans="1:87" s="6" customFormat="1" x14ac:dyDescent="0.25">
      <c r="A5" s="130" t="s">
        <v>26</v>
      </c>
      <c r="B5" s="130"/>
      <c r="C5" s="131"/>
      <c r="D5" s="2">
        <v>1.599</v>
      </c>
      <c r="E5" s="2"/>
      <c r="F5" s="2"/>
      <c r="G5" s="42"/>
      <c r="H5" s="2">
        <v>1.5980000000000001</v>
      </c>
      <c r="I5" s="23"/>
      <c r="J5" s="2">
        <v>1.5980000000000001</v>
      </c>
      <c r="K5" s="20"/>
      <c r="L5" s="2"/>
      <c r="M5" s="23"/>
      <c r="N5" s="2"/>
      <c r="O5" s="7"/>
      <c r="P5" s="2">
        <v>1598</v>
      </c>
      <c r="Q5" s="2"/>
      <c r="R5" s="7"/>
      <c r="S5" s="2">
        <v>1598</v>
      </c>
      <c r="T5" s="2"/>
      <c r="U5" s="7"/>
      <c r="V5" s="2">
        <v>1598</v>
      </c>
      <c r="W5" s="2"/>
      <c r="X5" s="7"/>
      <c r="Y5" s="28">
        <v>1598</v>
      </c>
      <c r="Z5" s="29"/>
      <c r="AA5" s="7"/>
      <c r="AB5" s="2"/>
      <c r="AC5" s="29"/>
      <c r="AD5" s="7"/>
      <c r="AE5" s="2"/>
      <c r="AF5" s="2"/>
      <c r="AG5" s="7"/>
      <c r="AH5" s="2"/>
      <c r="AI5" s="7"/>
      <c r="AJ5" s="2"/>
      <c r="AK5" s="7"/>
      <c r="AL5" s="2"/>
      <c r="AM5" s="7"/>
      <c r="AN5" s="2">
        <v>1598</v>
      </c>
      <c r="AO5" s="7"/>
      <c r="AP5" s="2">
        <v>1598</v>
      </c>
      <c r="AQ5" s="2"/>
      <c r="AR5" s="2"/>
      <c r="AS5" s="2"/>
      <c r="AT5" s="7"/>
      <c r="AU5" s="28">
        <v>1598</v>
      </c>
      <c r="AV5" s="43"/>
      <c r="AW5" s="44"/>
      <c r="AX5" s="44"/>
      <c r="AY5" s="43"/>
      <c r="AZ5" s="44"/>
      <c r="BA5" s="44"/>
      <c r="BB5" s="43"/>
      <c r="BC5" s="44"/>
      <c r="BD5" s="44"/>
      <c r="BE5" s="43"/>
      <c r="BF5" s="44"/>
      <c r="BG5" s="44"/>
      <c r="BH5" s="43"/>
      <c r="BI5" s="2">
        <v>23.1</v>
      </c>
      <c r="BJ5" s="104"/>
      <c r="BK5" s="108"/>
      <c r="BL5" s="108" t="s">
        <v>160</v>
      </c>
      <c r="BM5" s="108" t="s">
        <v>163</v>
      </c>
      <c r="BN5" s="109" t="s">
        <v>162</v>
      </c>
      <c r="BO5" s="108" t="s">
        <v>162</v>
      </c>
      <c r="BP5" s="108" t="s">
        <v>165</v>
      </c>
      <c r="BQ5" s="108" t="s">
        <v>165</v>
      </c>
      <c r="BR5" s="108" t="s">
        <v>166</v>
      </c>
      <c r="BS5" s="104"/>
      <c r="BT5" s="108" t="s">
        <v>170</v>
      </c>
      <c r="BU5" s="108"/>
      <c r="BV5" s="108" t="s">
        <v>173</v>
      </c>
      <c r="BW5" s="108"/>
      <c r="BX5" s="108" t="s">
        <v>181</v>
      </c>
      <c r="BY5" s="108"/>
      <c r="BZ5" s="108"/>
      <c r="CA5" s="113"/>
      <c r="CB5" s="118"/>
      <c r="CC5" s="118"/>
      <c r="CD5" s="118"/>
      <c r="CE5" s="118"/>
      <c r="CF5" s="118"/>
      <c r="CG5" s="118"/>
      <c r="CH5" s="118"/>
      <c r="CI5" s="119"/>
    </row>
    <row r="6" spans="1:87" s="6" customFormat="1" x14ac:dyDescent="0.25">
      <c r="A6" s="130" t="s">
        <v>27</v>
      </c>
      <c r="B6" s="130"/>
      <c r="C6" s="131"/>
      <c r="D6" s="2">
        <v>9920</v>
      </c>
      <c r="E6" s="2"/>
      <c r="F6" s="2"/>
      <c r="G6" s="42"/>
      <c r="H6" s="2">
        <v>9920</v>
      </c>
      <c r="I6" s="23"/>
      <c r="J6" s="2">
        <v>9920</v>
      </c>
      <c r="K6" s="20"/>
      <c r="L6" s="2"/>
      <c r="M6" s="23"/>
      <c r="N6" s="2"/>
      <c r="O6" s="7"/>
      <c r="P6" s="2">
        <v>9920</v>
      </c>
      <c r="Q6" s="2"/>
      <c r="R6" s="7"/>
      <c r="S6" s="2">
        <v>9920</v>
      </c>
      <c r="T6" s="2"/>
      <c r="U6" s="7"/>
      <c r="V6" s="2">
        <v>9920</v>
      </c>
      <c r="W6" s="2"/>
      <c r="X6" s="7"/>
      <c r="Y6" s="28">
        <v>9920</v>
      </c>
      <c r="Z6" s="29"/>
      <c r="AA6" s="7"/>
      <c r="AB6" s="2"/>
      <c r="AC6" s="29"/>
      <c r="AD6" s="7"/>
      <c r="AE6" s="2"/>
      <c r="AF6" s="2"/>
      <c r="AG6" s="7"/>
      <c r="AH6" s="2"/>
      <c r="AI6" s="7"/>
      <c r="AJ6" s="2"/>
      <c r="AK6" s="7"/>
      <c r="AL6" s="2"/>
      <c r="AM6" s="7"/>
      <c r="AN6" s="2">
        <v>9920</v>
      </c>
      <c r="AO6" s="7"/>
      <c r="AP6" s="2">
        <v>9920</v>
      </c>
      <c r="AQ6" s="2"/>
      <c r="AR6" s="2"/>
      <c r="AS6" s="2"/>
      <c r="AT6" s="7"/>
      <c r="AU6" s="28">
        <v>9920</v>
      </c>
      <c r="AV6" s="43"/>
      <c r="AW6" s="44"/>
      <c r="AX6" s="44"/>
      <c r="AY6" s="43"/>
      <c r="AZ6" s="44"/>
      <c r="BA6" s="44"/>
      <c r="BB6" s="43"/>
      <c r="BC6" s="44"/>
      <c r="BD6" s="44"/>
      <c r="BE6" s="43"/>
      <c r="BF6" s="44"/>
      <c r="BG6" s="44"/>
      <c r="BH6" s="43"/>
      <c r="BI6" s="2"/>
      <c r="BJ6" s="104"/>
      <c r="BK6" s="108"/>
      <c r="BL6" s="108" t="s">
        <v>158</v>
      </c>
      <c r="BM6" s="108" t="s">
        <v>158</v>
      </c>
      <c r="BN6" s="108" t="s">
        <v>158</v>
      </c>
      <c r="BO6" s="108" t="s">
        <v>158</v>
      </c>
      <c r="BP6" s="108" t="s">
        <v>159</v>
      </c>
      <c r="BQ6" s="108" t="s">
        <v>165</v>
      </c>
      <c r="BR6" s="108" t="s">
        <v>167</v>
      </c>
      <c r="BS6" s="104"/>
      <c r="BT6" s="108" t="s">
        <v>171</v>
      </c>
      <c r="BU6" s="108"/>
      <c r="BV6" s="108" t="s">
        <v>171</v>
      </c>
      <c r="BW6" s="108"/>
      <c r="BX6" s="108" t="s">
        <v>174</v>
      </c>
      <c r="BY6" s="108"/>
      <c r="BZ6" s="108"/>
      <c r="CA6" s="113"/>
      <c r="CB6" s="118"/>
      <c r="CC6" s="118"/>
      <c r="CD6" s="118"/>
      <c r="CE6" s="118"/>
      <c r="CF6" s="118"/>
      <c r="CG6" s="118"/>
      <c r="CH6" s="118"/>
      <c r="CI6" s="119"/>
    </row>
    <row r="7" spans="1:87" s="6" customFormat="1" x14ac:dyDescent="0.25">
      <c r="A7" s="130" t="s">
        <v>28</v>
      </c>
      <c r="B7" s="130"/>
      <c r="C7" s="131"/>
      <c r="D7" s="2"/>
      <c r="E7" s="2"/>
      <c r="F7" s="2"/>
      <c r="G7" s="42"/>
      <c r="H7" s="2"/>
      <c r="I7" s="23"/>
      <c r="J7" s="2"/>
      <c r="K7" s="20"/>
      <c r="L7" s="2"/>
      <c r="M7" s="23"/>
      <c r="N7" s="2"/>
      <c r="O7" s="7"/>
      <c r="P7" s="2"/>
      <c r="Q7" s="2"/>
      <c r="R7" s="7"/>
      <c r="S7" s="2"/>
      <c r="T7" s="2"/>
      <c r="U7" s="7"/>
      <c r="V7" s="2"/>
      <c r="W7" s="2"/>
      <c r="X7" s="7"/>
      <c r="Y7" s="28"/>
      <c r="Z7" s="29"/>
      <c r="AA7" s="7"/>
      <c r="AB7" s="2"/>
      <c r="AC7" s="29"/>
      <c r="AD7" s="7"/>
      <c r="AE7" s="2"/>
      <c r="AF7" s="2"/>
      <c r="AG7" s="7"/>
      <c r="AH7" s="2"/>
      <c r="AI7" s="7"/>
      <c r="AJ7" s="2"/>
      <c r="AK7" s="7"/>
      <c r="AL7" s="2"/>
      <c r="AM7" s="7"/>
      <c r="AN7" s="132" t="s">
        <v>75</v>
      </c>
      <c r="AO7" s="133"/>
      <c r="AP7" s="2"/>
      <c r="AQ7" s="2"/>
      <c r="AR7" s="2"/>
      <c r="AS7" s="2"/>
      <c r="AT7" s="7"/>
      <c r="AU7" s="28"/>
      <c r="AV7" s="43"/>
      <c r="AW7" s="44"/>
      <c r="AX7" s="44"/>
      <c r="AY7" s="43"/>
      <c r="AZ7" s="44"/>
      <c r="BA7" s="44"/>
      <c r="BB7" s="43"/>
      <c r="BC7" s="44"/>
      <c r="BD7" s="44"/>
      <c r="BE7" s="43"/>
      <c r="BF7" s="44"/>
      <c r="BG7" s="44"/>
      <c r="BH7" s="43"/>
      <c r="BI7" s="2"/>
      <c r="BJ7" s="104"/>
      <c r="BK7" s="108"/>
      <c r="BL7" s="108"/>
      <c r="BM7" s="108"/>
      <c r="BN7" s="108" t="s">
        <v>161</v>
      </c>
      <c r="BO7" s="108" t="s">
        <v>164</v>
      </c>
      <c r="BP7" s="108"/>
      <c r="BQ7" s="108" t="s">
        <v>159</v>
      </c>
      <c r="BR7" s="108" t="s">
        <v>165</v>
      </c>
      <c r="BS7" s="104"/>
      <c r="BT7" s="108"/>
      <c r="BU7" s="108"/>
      <c r="BV7" s="108"/>
      <c r="BW7" s="108"/>
      <c r="BX7" s="108"/>
      <c r="BY7" s="108"/>
      <c r="BZ7" s="108" t="s">
        <v>176</v>
      </c>
      <c r="CA7" s="113" t="s">
        <v>179</v>
      </c>
      <c r="CB7" s="118"/>
      <c r="CC7" s="118"/>
      <c r="CD7" s="118"/>
      <c r="CE7" s="118"/>
      <c r="CF7" s="118"/>
      <c r="CG7" s="118"/>
      <c r="CH7" s="118"/>
      <c r="CI7" s="119"/>
    </row>
    <row r="8" spans="1:87" s="6" customFormat="1" x14ac:dyDescent="0.25">
      <c r="A8" s="130" t="s">
        <v>7</v>
      </c>
      <c r="B8" s="130"/>
      <c r="C8" s="131"/>
      <c r="D8" s="2">
        <v>1.8</v>
      </c>
      <c r="E8" s="2"/>
      <c r="F8" s="2"/>
      <c r="G8" s="42"/>
      <c r="H8" s="2">
        <v>1.8</v>
      </c>
      <c r="I8" s="23"/>
      <c r="J8" s="2">
        <v>1.8</v>
      </c>
      <c r="K8" s="20"/>
      <c r="L8" s="2"/>
      <c r="M8" s="23"/>
      <c r="N8" s="2"/>
      <c r="O8" s="7"/>
      <c r="P8" s="2">
        <v>1800</v>
      </c>
      <c r="Q8" s="2"/>
      <c r="R8" s="7"/>
      <c r="S8" s="2">
        <v>1600</v>
      </c>
      <c r="T8" s="2"/>
      <c r="U8" s="7"/>
      <c r="V8" s="2">
        <v>2000</v>
      </c>
      <c r="W8" s="2"/>
      <c r="X8" s="7"/>
      <c r="Y8" s="28"/>
      <c r="Z8" s="29"/>
      <c r="AA8" s="7"/>
      <c r="AB8" s="2"/>
      <c r="AC8" s="29"/>
      <c r="AD8" s="7"/>
      <c r="AE8" s="2"/>
      <c r="AF8" s="2"/>
      <c r="AG8" s="7"/>
      <c r="AH8" s="2">
        <v>1600</v>
      </c>
      <c r="AI8" s="7"/>
      <c r="AJ8" s="2">
        <v>1800</v>
      </c>
      <c r="AK8" s="7"/>
      <c r="AL8" s="2">
        <v>2000</v>
      </c>
      <c r="AM8" s="7"/>
      <c r="AN8" s="2"/>
      <c r="AO8" s="7"/>
      <c r="AP8" s="2">
        <v>1800</v>
      </c>
      <c r="AQ8" s="2"/>
      <c r="AR8" s="2"/>
      <c r="AS8" s="2"/>
      <c r="AT8" s="7"/>
      <c r="AU8" s="28">
        <v>1800</v>
      </c>
      <c r="AV8" s="43"/>
      <c r="AW8" s="44"/>
      <c r="AX8" s="44"/>
      <c r="AY8" s="43"/>
      <c r="AZ8" s="44"/>
      <c r="BA8" s="44"/>
      <c r="BB8" s="43"/>
      <c r="BC8" s="44"/>
      <c r="BD8" s="44"/>
      <c r="BE8" s="43"/>
      <c r="BF8" s="44"/>
      <c r="BG8" s="44"/>
      <c r="BH8" s="43"/>
      <c r="BJ8" s="104" t="s">
        <v>157</v>
      </c>
      <c r="BK8" s="108" t="s">
        <v>157</v>
      </c>
      <c r="BL8" s="108"/>
      <c r="BM8" s="108"/>
      <c r="BN8" s="108"/>
      <c r="BO8" s="108"/>
      <c r="BP8" s="108"/>
      <c r="BQ8" s="108"/>
      <c r="BR8" s="108" t="s">
        <v>159</v>
      </c>
      <c r="BS8" s="104" t="s">
        <v>168</v>
      </c>
      <c r="BT8" s="108"/>
      <c r="BU8" s="108" t="s">
        <v>172</v>
      </c>
      <c r="BV8" s="108"/>
      <c r="BW8" s="108" t="s">
        <v>173</v>
      </c>
      <c r="BX8" s="108"/>
      <c r="BY8" s="108" t="s">
        <v>175</v>
      </c>
      <c r="BZ8" s="108" t="s">
        <v>177</v>
      </c>
      <c r="CA8" s="113" t="s">
        <v>180</v>
      </c>
      <c r="CB8" s="118"/>
      <c r="CC8" s="118"/>
      <c r="CD8" s="118"/>
      <c r="CE8" s="118"/>
      <c r="CF8" s="118"/>
      <c r="CG8" s="118"/>
      <c r="CH8" s="118"/>
      <c r="CI8" s="119"/>
    </row>
    <row r="9" spans="1:87" s="13" customFormat="1" x14ac:dyDescent="0.25">
      <c r="A9" s="128" t="s">
        <v>7</v>
      </c>
      <c r="B9" s="128"/>
      <c r="C9" s="129"/>
      <c r="D9" s="11">
        <v>917000</v>
      </c>
      <c r="E9" s="11"/>
      <c r="F9" s="11"/>
      <c r="G9" s="12"/>
      <c r="H9" s="11">
        <v>1976</v>
      </c>
      <c r="I9" s="24"/>
      <c r="J9" s="11">
        <v>2.14</v>
      </c>
      <c r="K9" s="21"/>
      <c r="L9" s="11"/>
      <c r="M9" s="24"/>
      <c r="N9" s="11"/>
      <c r="O9" s="12"/>
      <c r="P9" s="11"/>
      <c r="Q9" s="11"/>
      <c r="R9" s="12"/>
      <c r="S9" s="11"/>
      <c r="T9" s="11"/>
      <c r="U9" s="12"/>
      <c r="V9" s="11"/>
      <c r="W9" s="11"/>
      <c r="X9" s="12"/>
      <c r="Y9" s="30"/>
      <c r="Z9" s="11"/>
      <c r="AA9" s="12"/>
      <c r="AB9" s="11"/>
      <c r="AC9" s="11"/>
      <c r="AD9" s="12"/>
      <c r="AE9" s="11"/>
      <c r="AF9" s="11"/>
      <c r="AG9" s="12"/>
      <c r="AH9" s="11"/>
      <c r="AI9" s="12"/>
      <c r="AJ9" s="11"/>
      <c r="AK9" s="12"/>
      <c r="AL9" s="11"/>
      <c r="AM9" s="12"/>
      <c r="AN9" s="11"/>
      <c r="AO9" s="12"/>
      <c r="AP9" s="11">
        <v>9920</v>
      </c>
      <c r="AQ9" s="11"/>
      <c r="AR9" s="11"/>
      <c r="AS9" s="11"/>
      <c r="AT9" s="12"/>
      <c r="AU9" s="30">
        <v>0.49</v>
      </c>
      <c r="AV9" s="45" t="s">
        <v>85</v>
      </c>
      <c r="AW9" s="46"/>
      <c r="AX9" s="46"/>
      <c r="AY9" s="45" t="s">
        <v>85</v>
      </c>
      <c r="AZ9" s="46"/>
      <c r="BA9" s="46"/>
      <c r="BB9" s="45" t="s">
        <v>85</v>
      </c>
      <c r="BC9" s="46"/>
      <c r="BD9" s="46"/>
      <c r="BE9" s="45" t="s">
        <v>85</v>
      </c>
      <c r="BF9" s="46"/>
      <c r="BG9" s="46"/>
      <c r="BH9" s="45" t="s">
        <v>85</v>
      </c>
      <c r="BI9" s="2"/>
      <c r="BJ9" s="105" t="s">
        <v>158</v>
      </c>
      <c r="BK9" s="110" t="s">
        <v>159</v>
      </c>
      <c r="BL9" s="110"/>
      <c r="BM9" s="110"/>
      <c r="BN9" s="110"/>
      <c r="BO9" s="110"/>
      <c r="BP9" s="110"/>
      <c r="BQ9" s="110"/>
      <c r="BR9" s="110"/>
      <c r="BS9" s="105" t="s">
        <v>169</v>
      </c>
      <c r="BT9" s="110"/>
      <c r="BU9" s="110" t="s">
        <v>169</v>
      </c>
      <c r="BV9" s="110"/>
      <c r="BW9" s="110" t="s">
        <v>169</v>
      </c>
      <c r="BX9" s="110"/>
      <c r="BY9" s="110" t="s">
        <v>159</v>
      </c>
      <c r="BZ9" s="110" t="s">
        <v>178</v>
      </c>
      <c r="CA9" s="114" t="s">
        <v>170</v>
      </c>
      <c r="CB9" s="120"/>
      <c r="CC9" s="120"/>
      <c r="CD9" s="120"/>
      <c r="CE9" s="120"/>
      <c r="CF9" s="120"/>
      <c r="CG9" s="120"/>
      <c r="CH9" s="120"/>
      <c r="CI9" s="121"/>
    </row>
    <row r="10" spans="1:87" x14ac:dyDescent="0.25">
      <c r="A10" s="5" t="s">
        <v>15</v>
      </c>
      <c r="B10" s="5" t="s">
        <v>9</v>
      </c>
      <c r="C10" s="10" t="s">
        <v>31</v>
      </c>
      <c r="D10" s="1">
        <v>3.7</v>
      </c>
      <c r="E10" s="1">
        <f t="shared" ref="E10:E73" si="0">(D10/1000)/Rtst1</f>
        <v>4.0348964013086149E-9</v>
      </c>
      <c r="F10" s="1">
        <v>2.2999999999999998</v>
      </c>
      <c r="G10" s="8">
        <f t="shared" ref="G10:G73" si="1">(F10/1000)/Rtst1</f>
        <v>2.5081788440567064E-9</v>
      </c>
      <c r="H10" s="1">
        <v>7.9200000000000007E-2</v>
      </c>
      <c r="I10" s="25">
        <f t="shared" ref="I10:I73" si="2">H10/Rtst2</f>
        <v>4.0080971659919031E-5</v>
      </c>
      <c r="J10" s="1">
        <v>0.1014</v>
      </c>
      <c r="K10" s="18">
        <f t="shared" ref="K10:K73" si="3">J10/Rtst3</f>
        <v>4.7383177570093457E-2</v>
      </c>
      <c r="L10" s="1">
        <v>8.6499999999999994E-2</v>
      </c>
      <c r="M10" s="25">
        <f t="shared" ref="M10:M73" si="4">L10/Rtst3</f>
        <v>4.0420560747663543E-2</v>
      </c>
      <c r="N10" s="1" t="s">
        <v>43</v>
      </c>
      <c r="P10" s="1">
        <v>1094</v>
      </c>
      <c r="Q10" s="1">
        <v>698</v>
      </c>
      <c r="R10" s="8">
        <f>P10-Q10</f>
        <v>396</v>
      </c>
      <c r="S10" s="1">
        <v>992</v>
      </c>
      <c r="T10" s="1">
        <v>615</v>
      </c>
      <c r="U10" s="8">
        <f>S10-T10</f>
        <v>377</v>
      </c>
      <c r="V10" s="1">
        <v>1203</v>
      </c>
      <c r="W10" s="1">
        <v>774</v>
      </c>
      <c r="X10" s="8">
        <f>V10-W10</f>
        <v>429</v>
      </c>
      <c r="AA10" s="8">
        <f>(Y10+Z10)/2</f>
        <v>0</v>
      </c>
      <c r="AD10" s="8">
        <f>(AB10+AC10)/2</f>
        <v>0</v>
      </c>
      <c r="AG10" s="8">
        <f>(AE10+AF10)/2</f>
        <v>0</v>
      </c>
      <c r="AH10" s="1">
        <v>130</v>
      </c>
      <c r="AI10" s="8">
        <v>1442</v>
      </c>
      <c r="AJ10" s="1">
        <v>180</v>
      </c>
      <c r="AK10" s="8">
        <v>1648</v>
      </c>
      <c r="AL10" s="1">
        <v>147</v>
      </c>
      <c r="AM10" s="8">
        <v>1867</v>
      </c>
      <c r="AP10" s="1">
        <v>184.5</v>
      </c>
      <c r="AQ10" s="40">
        <f t="shared" ref="AQ10:AQ73" si="5">(AP10/Rtst11)*1000</f>
        <v>18.598790322580648</v>
      </c>
      <c r="AR10" s="40">
        <f>(AQ10/144)*1000</f>
        <v>129.15826612903228</v>
      </c>
      <c r="AS10" s="40">
        <f t="shared" ref="AS10:AS73" si="6">(AQ10*Vtst11)/1000</f>
        <v>33.477822580645167</v>
      </c>
      <c r="AT10" s="41">
        <f>(AS10/144)*1000</f>
        <v>232.48487903225811</v>
      </c>
      <c r="AU10" s="49">
        <v>1.8</v>
      </c>
      <c r="AV10" s="50">
        <f t="shared" ref="AV10:AV73" si="7">AU10/Rtst12</f>
        <v>3.6734693877551021</v>
      </c>
      <c r="AW10" s="51">
        <v>3.6</v>
      </c>
      <c r="AX10" s="51">
        <f>AW10-AU10</f>
        <v>1.8</v>
      </c>
      <c r="AY10" s="50">
        <f t="shared" ref="AY10:AY73" si="8">AX10/Rtst12</f>
        <v>3.6734693877551021</v>
      </c>
      <c r="AZ10" s="51">
        <v>3.9</v>
      </c>
      <c r="BA10" s="51">
        <f>AZ10-AU10</f>
        <v>2.0999999999999996</v>
      </c>
      <c r="BB10" s="50">
        <f t="shared" ref="BB10:BB73" si="9">BA10/Rtst12</f>
        <v>4.2857142857142847</v>
      </c>
      <c r="BC10" s="51">
        <v>3.8</v>
      </c>
      <c r="BD10" s="51">
        <f>BC10-AU10</f>
        <v>1.9999999999999998</v>
      </c>
      <c r="BE10" s="50">
        <f t="shared" ref="BE10:BE73" si="10">BD10/Rtst12</f>
        <v>4.0816326530612237</v>
      </c>
      <c r="BF10" s="51">
        <v>2.6</v>
      </c>
      <c r="BG10" s="51">
        <f>BF10-AU10</f>
        <v>0.8</v>
      </c>
      <c r="BH10" s="50">
        <f t="shared" ref="BH10:BH73" si="11">BG10/Rtst12</f>
        <v>1.6326530612244898</v>
      </c>
      <c r="BI10" s="1">
        <v>23.1</v>
      </c>
      <c r="BJ10" s="106">
        <v>2.2010000000000001</v>
      </c>
      <c r="BK10" s="111">
        <v>4.6399999999999997</v>
      </c>
      <c r="BL10" s="111">
        <v>3.121</v>
      </c>
      <c r="BM10" s="111">
        <v>5.84</v>
      </c>
      <c r="BN10" s="111">
        <v>9.1210000000000004</v>
      </c>
      <c r="BO10" s="111">
        <v>7.7619999999999996</v>
      </c>
      <c r="BP10" s="111">
        <v>11.361000000000001</v>
      </c>
      <c r="BQ10" s="111">
        <v>17.841999999999999</v>
      </c>
      <c r="BR10" s="111">
        <v>22</v>
      </c>
      <c r="BS10" s="106">
        <f>(BM10-BL10)/2</f>
        <v>1.3594999999999999</v>
      </c>
      <c r="BT10" s="111">
        <f>BN10-BM10</f>
        <v>3.2810000000000006</v>
      </c>
      <c r="BU10" s="111">
        <f>BS10+BT10</f>
        <v>4.6405000000000003</v>
      </c>
      <c r="BV10" s="111">
        <f>BO10-BM10</f>
        <v>1.9219999999999997</v>
      </c>
      <c r="BW10" s="111">
        <f>BV10+BS10</f>
        <v>3.2814999999999994</v>
      </c>
      <c r="BX10" s="111">
        <f>BQ10-BP10</f>
        <v>6.4809999999999981</v>
      </c>
      <c r="BY10" s="111">
        <f>BP10-BX10</f>
        <v>4.8800000000000026</v>
      </c>
      <c r="BZ10" s="111">
        <f>BX10-(4*BS10)</f>
        <v>1.0429999999999984</v>
      </c>
      <c r="CA10" s="115">
        <f>BR10-BQ10</f>
        <v>4.1580000000000013</v>
      </c>
      <c r="CB10" s="122">
        <f>BK10/$BJ10</f>
        <v>2.108132666969559</v>
      </c>
      <c r="CC10" s="122">
        <f t="shared" ref="CC10:CI10" si="12">BL10/$BJ10</f>
        <v>1.4179918218991368</v>
      </c>
      <c r="CD10" s="122">
        <f t="shared" si="12"/>
        <v>2.6533393911858245</v>
      </c>
      <c r="CE10" s="122">
        <f t="shared" si="12"/>
        <v>4.1440254429804639</v>
      </c>
      <c r="CF10" s="122">
        <f t="shared" si="12"/>
        <v>3.5265788278055425</v>
      </c>
      <c r="CG10" s="122">
        <f t="shared" si="12"/>
        <v>5.161744661517492</v>
      </c>
      <c r="CH10" s="122">
        <f t="shared" si="12"/>
        <v>8.1063153112221702</v>
      </c>
      <c r="CI10" s="92">
        <f t="shared" si="12"/>
        <v>9.9954566106315301</v>
      </c>
    </row>
    <row r="11" spans="1:87" x14ac:dyDescent="0.25">
      <c r="C11" s="10" t="s">
        <v>32</v>
      </c>
      <c r="D11" s="1">
        <v>3.4</v>
      </c>
      <c r="E11" s="1">
        <f t="shared" si="0"/>
        <v>3.7077426390403489E-9</v>
      </c>
      <c r="F11" s="1">
        <v>1.9</v>
      </c>
      <c r="G11" s="8">
        <f t="shared" si="1"/>
        <v>2.0719738276990186E-9</v>
      </c>
      <c r="H11" s="1">
        <v>7.9600000000000004E-2</v>
      </c>
      <c r="I11" s="25">
        <f t="shared" si="2"/>
        <v>4.02834008097166E-5</v>
      </c>
      <c r="J11" s="1">
        <v>9.8299999999999998E-2</v>
      </c>
      <c r="K11" s="18">
        <f t="shared" si="3"/>
        <v>4.5934579439252332E-2</v>
      </c>
      <c r="L11" s="1">
        <v>8.5900000000000004E-2</v>
      </c>
      <c r="M11" s="25">
        <f t="shared" si="4"/>
        <v>4.0140186915887853E-2</v>
      </c>
      <c r="P11" s="1">
        <v>1115</v>
      </c>
      <c r="Q11" s="1">
        <v>692</v>
      </c>
      <c r="R11" s="8">
        <f t="shared" ref="R11:R74" si="13">P11-Q11</f>
        <v>423</v>
      </c>
      <c r="S11" s="1">
        <v>1007</v>
      </c>
      <c r="T11" s="1">
        <v>622</v>
      </c>
      <c r="U11" s="8">
        <f t="shared" ref="U11:U74" si="14">S11-T11</f>
        <v>385</v>
      </c>
      <c r="V11" s="1">
        <v>1235</v>
      </c>
      <c r="W11" s="1">
        <v>760</v>
      </c>
      <c r="X11" s="8">
        <f t="shared" ref="X11:X74" si="15">V11-W11</f>
        <v>475</v>
      </c>
      <c r="AA11" s="8">
        <f t="shared" ref="AA11:AA74" si="16">(Y11+Z11)/2</f>
        <v>0</v>
      </c>
      <c r="AD11" s="8">
        <f t="shared" ref="AD11:AD74" si="17">(AB11+AC11)/2</f>
        <v>0</v>
      </c>
      <c r="AG11" s="8">
        <f t="shared" ref="AG11:AG74" si="18">(AE11+AF11)/2</f>
        <v>0</v>
      </c>
      <c r="AH11" s="1">
        <v>168</v>
      </c>
      <c r="AI11" s="8">
        <v>1391</v>
      </c>
      <c r="AJ11" s="1">
        <v>183</v>
      </c>
      <c r="AK11" s="8">
        <v>1643</v>
      </c>
      <c r="AL11" s="1">
        <v>149</v>
      </c>
      <c r="AM11" s="8">
        <v>1861</v>
      </c>
      <c r="AQ11" s="40">
        <f t="shared" si="5"/>
        <v>0</v>
      </c>
      <c r="AR11" s="40">
        <f t="shared" ref="AR11:AR74" si="19">(AQ11/144)*1000</f>
        <v>0</v>
      </c>
      <c r="AS11" s="40">
        <f t="shared" si="6"/>
        <v>0</v>
      </c>
      <c r="AT11" s="41">
        <f t="shared" ref="AT11:AT74" si="20">(AS11/144)*1000</f>
        <v>0</v>
      </c>
      <c r="AU11" s="49"/>
      <c r="AV11" s="50">
        <f t="shared" si="7"/>
        <v>0</v>
      </c>
      <c r="AW11" s="51"/>
      <c r="AX11" s="51">
        <f t="shared" ref="AX11:AX74" si="21">AW11-AU11</f>
        <v>0</v>
      </c>
      <c r="AY11" s="50">
        <f t="shared" si="8"/>
        <v>0</v>
      </c>
      <c r="AZ11" s="51"/>
      <c r="BA11" s="51">
        <f t="shared" ref="BA11:BA74" si="22">AZ11-AU11</f>
        <v>0</v>
      </c>
      <c r="BB11" s="50">
        <f t="shared" si="9"/>
        <v>0</v>
      </c>
      <c r="BC11" s="51"/>
      <c r="BD11" s="51">
        <f t="shared" ref="BD11:BD74" si="23">BC11-AU11</f>
        <v>0</v>
      </c>
      <c r="BE11" s="50">
        <f t="shared" si="10"/>
        <v>0</v>
      </c>
      <c r="BF11" s="51"/>
      <c r="BG11" s="51">
        <f t="shared" ref="BG11:BG74" si="24">BF11-AU11</f>
        <v>0</v>
      </c>
      <c r="BH11" s="50">
        <f t="shared" si="11"/>
        <v>0</v>
      </c>
      <c r="BS11" s="106">
        <f t="shared" ref="BS11:BS74" si="25">(BM11-BL11)/2</f>
        <v>0</v>
      </c>
      <c r="BT11" s="111">
        <f t="shared" ref="BT11:BT74" si="26">BN11-BM11</f>
        <v>0</v>
      </c>
      <c r="BU11" s="111">
        <f t="shared" ref="BU11:BU74" si="27">BS11+BT11</f>
        <v>0</v>
      </c>
      <c r="BV11" s="111">
        <f t="shared" ref="BV11:BV74" si="28">BO11-BM11</f>
        <v>0</v>
      </c>
      <c r="BW11" s="111">
        <f t="shared" ref="BW11:BW74" si="29">BV11+BS11</f>
        <v>0</v>
      </c>
      <c r="BX11" s="111">
        <f t="shared" ref="BX11:BX74" si="30">BQ11-BP11</f>
        <v>0</v>
      </c>
      <c r="BY11" s="111">
        <f t="shared" ref="BY11:BY74" si="31">BP11-BX11</f>
        <v>0</v>
      </c>
      <c r="BZ11" s="111">
        <f t="shared" ref="BZ11:BZ74" si="32">BX11-(4*BS11)</f>
        <v>0</v>
      </c>
      <c r="CA11" s="115">
        <f t="shared" ref="CA11:CA74" si="33">BR11-BQ11</f>
        <v>0</v>
      </c>
    </row>
    <row r="12" spans="1:87" x14ac:dyDescent="0.25">
      <c r="C12" s="10" t="s">
        <v>33</v>
      </c>
      <c r="D12" s="1">
        <v>2.5</v>
      </c>
      <c r="E12" s="1">
        <f t="shared" si="0"/>
        <v>2.7262813522355506E-9</v>
      </c>
      <c r="F12" s="1">
        <v>5.0999999999999996</v>
      </c>
      <c r="G12" s="8">
        <f t="shared" si="1"/>
        <v>5.5616139585605226E-9</v>
      </c>
      <c r="I12" s="25">
        <f t="shared" si="2"/>
        <v>0</v>
      </c>
      <c r="J12" s="1">
        <v>0.10150000000000001</v>
      </c>
      <c r="K12" s="18">
        <f t="shared" si="3"/>
        <v>4.7429906542056074E-2</v>
      </c>
      <c r="L12" s="1">
        <v>8.77E-2</v>
      </c>
      <c r="M12" s="25">
        <f t="shared" si="4"/>
        <v>4.0981308411214952E-2</v>
      </c>
      <c r="R12" s="8">
        <f t="shared" si="13"/>
        <v>0</v>
      </c>
      <c r="U12" s="8">
        <f t="shared" si="14"/>
        <v>0</v>
      </c>
      <c r="X12" s="8">
        <f t="shared" si="15"/>
        <v>0</v>
      </c>
      <c r="Y12" s="31">
        <v>796</v>
      </c>
      <c r="Z12" s="32">
        <v>774</v>
      </c>
      <c r="AA12" s="8">
        <f t="shared" si="16"/>
        <v>785</v>
      </c>
      <c r="AB12" s="1">
        <v>887</v>
      </c>
      <c r="AC12" s="32">
        <v>864</v>
      </c>
      <c r="AD12" s="8">
        <f t="shared" si="17"/>
        <v>875.5</v>
      </c>
      <c r="AE12" s="1">
        <v>979</v>
      </c>
      <c r="AF12" s="1">
        <v>958</v>
      </c>
      <c r="AG12" s="8">
        <f t="shared" si="18"/>
        <v>968.5</v>
      </c>
      <c r="AH12" s="1">
        <v>127</v>
      </c>
      <c r="AI12" s="8">
        <v>1446</v>
      </c>
      <c r="AJ12" s="1">
        <v>179</v>
      </c>
      <c r="AK12" s="8">
        <v>1653</v>
      </c>
      <c r="AL12" s="1">
        <v>141</v>
      </c>
      <c r="AM12" s="8">
        <v>1874</v>
      </c>
      <c r="AQ12" s="40">
        <f t="shared" si="5"/>
        <v>0</v>
      </c>
      <c r="AR12" s="40">
        <f t="shared" si="19"/>
        <v>0</v>
      </c>
      <c r="AS12" s="40">
        <f t="shared" si="6"/>
        <v>0</v>
      </c>
      <c r="AT12" s="41">
        <f t="shared" si="20"/>
        <v>0</v>
      </c>
      <c r="AU12" s="49"/>
      <c r="AV12" s="50">
        <f t="shared" si="7"/>
        <v>0</v>
      </c>
      <c r="AW12" s="51"/>
      <c r="AX12" s="51">
        <f t="shared" si="21"/>
        <v>0</v>
      </c>
      <c r="AY12" s="50">
        <f t="shared" si="8"/>
        <v>0</v>
      </c>
      <c r="AZ12" s="51"/>
      <c r="BA12" s="51">
        <f t="shared" si="22"/>
        <v>0</v>
      </c>
      <c r="BB12" s="50">
        <f t="shared" si="9"/>
        <v>0</v>
      </c>
      <c r="BC12" s="51"/>
      <c r="BD12" s="51">
        <f t="shared" si="23"/>
        <v>0</v>
      </c>
      <c r="BE12" s="50">
        <f t="shared" si="10"/>
        <v>0</v>
      </c>
      <c r="BF12" s="51"/>
      <c r="BG12" s="51">
        <f t="shared" si="24"/>
        <v>0</v>
      </c>
      <c r="BH12" s="50">
        <f t="shared" si="11"/>
        <v>0</v>
      </c>
      <c r="BS12" s="106">
        <f t="shared" si="25"/>
        <v>0</v>
      </c>
      <c r="BT12" s="111">
        <f t="shared" si="26"/>
        <v>0</v>
      </c>
      <c r="BU12" s="111">
        <f t="shared" si="27"/>
        <v>0</v>
      </c>
      <c r="BV12" s="111">
        <f t="shared" si="28"/>
        <v>0</v>
      </c>
      <c r="BW12" s="111">
        <f t="shared" si="29"/>
        <v>0</v>
      </c>
      <c r="BX12" s="111">
        <f t="shared" si="30"/>
        <v>0</v>
      </c>
      <c r="BY12" s="111">
        <f t="shared" si="31"/>
        <v>0</v>
      </c>
      <c r="BZ12" s="111">
        <f t="shared" si="32"/>
        <v>0</v>
      </c>
      <c r="CA12" s="115">
        <f t="shared" si="33"/>
        <v>0</v>
      </c>
    </row>
    <row r="13" spans="1:87" x14ac:dyDescent="0.25">
      <c r="C13" s="10" t="s">
        <v>34</v>
      </c>
      <c r="D13" s="1">
        <v>2.2999999999999998</v>
      </c>
      <c r="E13" s="1">
        <f t="shared" si="0"/>
        <v>2.5081788440567064E-9</v>
      </c>
      <c r="F13" s="1">
        <v>3.3</v>
      </c>
      <c r="G13" s="8">
        <f t="shared" si="1"/>
        <v>3.5986913849509271E-9</v>
      </c>
      <c r="I13" s="25">
        <f t="shared" si="2"/>
        <v>0</v>
      </c>
      <c r="J13" s="1">
        <v>9.8199999999999996E-2</v>
      </c>
      <c r="K13" s="18">
        <f t="shared" si="3"/>
        <v>4.5887850467289715E-2</v>
      </c>
      <c r="L13" s="1">
        <v>8.5699999999999998E-2</v>
      </c>
      <c r="M13" s="25">
        <f t="shared" si="4"/>
        <v>4.0046728971962611E-2</v>
      </c>
      <c r="R13" s="8">
        <f t="shared" si="13"/>
        <v>0</v>
      </c>
      <c r="U13" s="8">
        <f t="shared" si="14"/>
        <v>0</v>
      </c>
      <c r="X13" s="8">
        <f t="shared" si="15"/>
        <v>0</v>
      </c>
      <c r="Y13" s="31">
        <v>812</v>
      </c>
      <c r="Z13" s="32">
        <v>783</v>
      </c>
      <c r="AA13" s="8">
        <f t="shared" si="16"/>
        <v>797.5</v>
      </c>
      <c r="AB13" s="1">
        <v>908</v>
      </c>
      <c r="AC13" s="32">
        <v>877</v>
      </c>
      <c r="AD13" s="8">
        <f t="shared" si="17"/>
        <v>892.5</v>
      </c>
      <c r="AE13" s="1">
        <v>989</v>
      </c>
      <c r="AF13" s="1">
        <v>959</v>
      </c>
      <c r="AG13" s="8">
        <f t="shared" si="18"/>
        <v>974</v>
      </c>
      <c r="AH13" s="1">
        <v>129</v>
      </c>
      <c r="AI13" s="8">
        <v>1444</v>
      </c>
      <c r="AJ13" s="1">
        <v>171</v>
      </c>
      <c r="AK13" s="8">
        <v>1651</v>
      </c>
      <c r="AL13" s="1">
        <v>143</v>
      </c>
      <c r="AM13" s="8">
        <v>1872</v>
      </c>
      <c r="AQ13" s="40">
        <f t="shared" si="5"/>
        <v>0</v>
      </c>
      <c r="AR13" s="40">
        <f t="shared" si="19"/>
        <v>0</v>
      </c>
      <c r="AS13" s="40">
        <f t="shared" si="6"/>
        <v>0</v>
      </c>
      <c r="AT13" s="41">
        <f t="shared" si="20"/>
        <v>0</v>
      </c>
      <c r="AU13" s="49"/>
      <c r="AV13" s="50">
        <f t="shared" si="7"/>
        <v>0</v>
      </c>
      <c r="AW13" s="51"/>
      <c r="AX13" s="51">
        <f t="shared" si="21"/>
        <v>0</v>
      </c>
      <c r="AY13" s="50">
        <f t="shared" si="8"/>
        <v>0</v>
      </c>
      <c r="AZ13" s="51"/>
      <c r="BA13" s="51">
        <f t="shared" si="22"/>
        <v>0</v>
      </c>
      <c r="BB13" s="50">
        <f t="shared" si="9"/>
        <v>0</v>
      </c>
      <c r="BC13" s="51"/>
      <c r="BD13" s="51">
        <f t="shared" si="23"/>
        <v>0</v>
      </c>
      <c r="BE13" s="50">
        <f t="shared" si="10"/>
        <v>0</v>
      </c>
      <c r="BF13" s="51"/>
      <c r="BG13" s="51">
        <f t="shared" si="24"/>
        <v>0</v>
      </c>
      <c r="BH13" s="50">
        <f t="shared" si="11"/>
        <v>0</v>
      </c>
      <c r="BS13" s="106">
        <f t="shared" si="25"/>
        <v>0</v>
      </c>
      <c r="BT13" s="111">
        <f t="shared" si="26"/>
        <v>0</v>
      </c>
      <c r="BU13" s="111">
        <f t="shared" si="27"/>
        <v>0</v>
      </c>
      <c r="BV13" s="111">
        <f t="shared" si="28"/>
        <v>0</v>
      </c>
      <c r="BW13" s="111">
        <f t="shared" si="29"/>
        <v>0</v>
      </c>
      <c r="BX13" s="111">
        <f t="shared" si="30"/>
        <v>0</v>
      </c>
      <c r="BY13" s="111">
        <f t="shared" si="31"/>
        <v>0</v>
      </c>
      <c r="BZ13" s="111">
        <f t="shared" si="32"/>
        <v>0</v>
      </c>
      <c r="CA13" s="115">
        <f t="shared" si="33"/>
        <v>0</v>
      </c>
    </row>
    <row r="14" spans="1:87" x14ac:dyDescent="0.25">
      <c r="C14" s="10" t="s">
        <v>29</v>
      </c>
      <c r="D14" s="1">
        <v>2.5</v>
      </c>
      <c r="E14" s="1">
        <f t="shared" si="0"/>
        <v>2.7262813522355506E-9</v>
      </c>
      <c r="F14" s="1">
        <v>2.2999999999999998</v>
      </c>
      <c r="G14" s="8">
        <f t="shared" si="1"/>
        <v>2.5081788440567064E-9</v>
      </c>
      <c r="I14" s="25">
        <f t="shared" si="2"/>
        <v>0</v>
      </c>
      <c r="K14" s="18">
        <f t="shared" si="3"/>
        <v>0</v>
      </c>
      <c r="M14" s="25">
        <f t="shared" si="4"/>
        <v>0</v>
      </c>
      <c r="R14" s="8">
        <f t="shared" si="13"/>
        <v>0</v>
      </c>
      <c r="U14" s="8">
        <f t="shared" si="14"/>
        <v>0</v>
      </c>
      <c r="X14" s="8">
        <f t="shared" si="15"/>
        <v>0</v>
      </c>
      <c r="AA14" s="8">
        <f t="shared" si="16"/>
        <v>0</v>
      </c>
      <c r="AD14" s="8">
        <f t="shared" si="17"/>
        <v>0</v>
      </c>
      <c r="AG14" s="8">
        <f t="shared" si="18"/>
        <v>0</v>
      </c>
      <c r="AQ14" s="40">
        <f t="shared" si="5"/>
        <v>0</v>
      </c>
      <c r="AR14" s="40">
        <f t="shared" si="19"/>
        <v>0</v>
      </c>
      <c r="AS14" s="40">
        <f t="shared" si="6"/>
        <v>0</v>
      </c>
      <c r="AT14" s="41">
        <f t="shared" si="20"/>
        <v>0</v>
      </c>
      <c r="AU14" s="49"/>
      <c r="AV14" s="50">
        <f t="shared" si="7"/>
        <v>0</v>
      </c>
      <c r="AW14" s="51"/>
      <c r="AX14" s="51">
        <f t="shared" si="21"/>
        <v>0</v>
      </c>
      <c r="AY14" s="50">
        <f t="shared" si="8"/>
        <v>0</v>
      </c>
      <c r="AZ14" s="51"/>
      <c r="BA14" s="51">
        <f t="shared" si="22"/>
        <v>0</v>
      </c>
      <c r="BB14" s="50">
        <f t="shared" si="9"/>
        <v>0</v>
      </c>
      <c r="BC14" s="51"/>
      <c r="BD14" s="51">
        <f t="shared" si="23"/>
        <v>0</v>
      </c>
      <c r="BE14" s="50">
        <f t="shared" si="10"/>
        <v>0</v>
      </c>
      <c r="BF14" s="51"/>
      <c r="BG14" s="51">
        <f t="shared" si="24"/>
        <v>0</v>
      </c>
      <c r="BH14" s="50">
        <f t="shared" si="11"/>
        <v>0</v>
      </c>
      <c r="BS14" s="106">
        <f t="shared" si="25"/>
        <v>0</v>
      </c>
      <c r="BT14" s="111">
        <f t="shared" si="26"/>
        <v>0</v>
      </c>
      <c r="BU14" s="111">
        <f t="shared" si="27"/>
        <v>0</v>
      </c>
      <c r="BV14" s="111">
        <f t="shared" si="28"/>
        <v>0</v>
      </c>
      <c r="BW14" s="111">
        <f t="shared" si="29"/>
        <v>0</v>
      </c>
      <c r="BX14" s="111">
        <f t="shared" si="30"/>
        <v>0</v>
      </c>
      <c r="BY14" s="111">
        <f t="shared" si="31"/>
        <v>0</v>
      </c>
      <c r="BZ14" s="111">
        <f t="shared" si="32"/>
        <v>0</v>
      </c>
      <c r="CA14" s="115">
        <f t="shared" si="33"/>
        <v>0</v>
      </c>
    </row>
    <row r="15" spans="1:87" x14ac:dyDescent="0.25">
      <c r="C15" s="10" t="s">
        <v>30</v>
      </c>
      <c r="E15" s="1">
        <f t="shared" si="0"/>
        <v>0</v>
      </c>
      <c r="F15" s="1" t="s">
        <v>86</v>
      </c>
      <c r="G15" s="8" t="e">
        <f t="shared" si="1"/>
        <v>#VALUE!</v>
      </c>
      <c r="I15" s="25">
        <f t="shared" si="2"/>
        <v>0</v>
      </c>
      <c r="K15" s="18">
        <f t="shared" si="3"/>
        <v>0</v>
      </c>
      <c r="M15" s="25">
        <f t="shared" si="4"/>
        <v>0</v>
      </c>
      <c r="R15" s="8">
        <f t="shared" si="13"/>
        <v>0</v>
      </c>
      <c r="U15" s="8">
        <f t="shared" si="14"/>
        <v>0</v>
      </c>
      <c r="X15" s="8">
        <f t="shared" si="15"/>
        <v>0</v>
      </c>
      <c r="AA15" s="8">
        <f t="shared" si="16"/>
        <v>0</v>
      </c>
      <c r="AD15" s="8">
        <f t="shared" si="17"/>
        <v>0</v>
      </c>
      <c r="AG15" s="8">
        <f t="shared" si="18"/>
        <v>0</v>
      </c>
      <c r="AQ15" s="40">
        <f t="shared" si="5"/>
        <v>0</v>
      </c>
      <c r="AR15" s="40">
        <f t="shared" si="19"/>
        <v>0</v>
      </c>
      <c r="AS15" s="40">
        <f t="shared" si="6"/>
        <v>0</v>
      </c>
      <c r="AT15" s="41">
        <f t="shared" si="20"/>
        <v>0</v>
      </c>
      <c r="AU15" s="49"/>
      <c r="AV15" s="50">
        <f t="shared" si="7"/>
        <v>0</v>
      </c>
      <c r="AW15" s="51"/>
      <c r="AX15" s="51">
        <f t="shared" si="21"/>
        <v>0</v>
      </c>
      <c r="AY15" s="50">
        <f t="shared" si="8"/>
        <v>0</v>
      </c>
      <c r="AZ15" s="51"/>
      <c r="BA15" s="51">
        <f t="shared" si="22"/>
        <v>0</v>
      </c>
      <c r="BB15" s="50">
        <f t="shared" si="9"/>
        <v>0</v>
      </c>
      <c r="BC15" s="51"/>
      <c r="BD15" s="51">
        <f t="shared" si="23"/>
        <v>0</v>
      </c>
      <c r="BE15" s="50">
        <f t="shared" si="10"/>
        <v>0</v>
      </c>
      <c r="BF15" s="51"/>
      <c r="BG15" s="51">
        <f t="shared" si="24"/>
        <v>0</v>
      </c>
      <c r="BH15" s="50">
        <f t="shared" si="11"/>
        <v>0</v>
      </c>
      <c r="BS15" s="106">
        <f t="shared" si="25"/>
        <v>0</v>
      </c>
      <c r="BT15" s="111">
        <f t="shared" si="26"/>
        <v>0</v>
      </c>
      <c r="BU15" s="111">
        <f t="shared" si="27"/>
        <v>0</v>
      </c>
      <c r="BV15" s="111">
        <f t="shared" si="28"/>
        <v>0</v>
      </c>
      <c r="BW15" s="111">
        <f t="shared" si="29"/>
        <v>0</v>
      </c>
      <c r="BX15" s="111">
        <f t="shared" si="30"/>
        <v>0</v>
      </c>
      <c r="BY15" s="111">
        <f t="shared" si="31"/>
        <v>0</v>
      </c>
      <c r="BZ15" s="111">
        <f t="shared" si="32"/>
        <v>0</v>
      </c>
      <c r="CA15" s="115">
        <f t="shared" si="33"/>
        <v>0</v>
      </c>
    </row>
    <row r="16" spans="1:87" x14ac:dyDescent="0.25">
      <c r="C16" s="10" t="s">
        <v>10</v>
      </c>
      <c r="E16" s="1">
        <f t="shared" si="0"/>
        <v>0</v>
      </c>
      <c r="G16" s="8">
        <f t="shared" si="1"/>
        <v>0</v>
      </c>
      <c r="I16" s="25">
        <f t="shared" si="2"/>
        <v>0</v>
      </c>
      <c r="K16" s="18">
        <f t="shared" si="3"/>
        <v>0</v>
      </c>
      <c r="M16" s="25">
        <f t="shared" si="4"/>
        <v>0</v>
      </c>
      <c r="R16" s="8">
        <f t="shared" si="13"/>
        <v>0</v>
      </c>
      <c r="U16" s="8">
        <f t="shared" si="14"/>
        <v>0</v>
      </c>
      <c r="X16" s="8">
        <f t="shared" si="15"/>
        <v>0</v>
      </c>
      <c r="AA16" s="8">
        <f t="shared" si="16"/>
        <v>0</v>
      </c>
      <c r="AD16" s="8">
        <f t="shared" si="17"/>
        <v>0</v>
      </c>
      <c r="AG16" s="8">
        <f t="shared" si="18"/>
        <v>0</v>
      </c>
      <c r="AQ16" s="40">
        <f t="shared" si="5"/>
        <v>0</v>
      </c>
      <c r="AR16" s="40">
        <f t="shared" si="19"/>
        <v>0</v>
      </c>
      <c r="AS16" s="40">
        <f t="shared" si="6"/>
        <v>0</v>
      </c>
      <c r="AT16" s="41">
        <f t="shared" si="20"/>
        <v>0</v>
      </c>
      <c r="AU16" s="49"/>
      <c r="AV16" s="50">
        <f t="shared" si="7"/>
        <v>0</v>
      </c>
      <c r="AW16" s="51"/>
      <c r="AX16" s="51">
        <f t="shared" si="21"/>
        <v>0</v>
      </c>
      <c r="AY16" s="50">
        <f t="shared" si="8"/>
        <v>0</v>
      </c>
      <c r="AZ16" s="51"/>
      <c r="BA16" s="51">
        <f t="shared" si="22"/>
        <v>0</v>
      </c>
      <c r="BB16" s="50">
        <f t="shared" si="9"/>
        <v>0</v>
      </c>
      <c r="BC16" s="51"/>
      <c r="BD16" s="51">
        <f t="shared" si="23"/>
        <v>0</v>
      </c>
      <c r="BE16" s="50">
        <f t="shared" si="10"/>
        <v>0</v>
      </c>
      <c r="BF16" s="51"/>
      <c r="BG16" s="51">
        <f t="shared" si="24"/>
        <v>0</v>
      </c>
      <c r="BH16" s="50">
        <f t="shared" si="11"/>
        <v>0</v>
      </c>
      <c r="BS16" s="106">
        <f t="shared" si="25"/>
        <v>0</v>
      </c>
      <c r="BT16" s="111">
        <f t="shared" si="26"/>
        <v>0</v>
      </c>
      <c r="BU16" s="111">
        <f t="shared" si="27"/>
        <v>0</v>
      </c>
      <c r="BV16" s="111">
        <f t="shared" si="28"/>
        <v>0</v>
      </c>
      <c r="BW16" s="111">
        <f t="shared" si="29"/>
        <v>0</v>
      </c>
      <c r="BX16" s="111">
        <f t="shared" si="30"/>
        <v>0</v>
      </c>
      <c r="BY16" s="111">
        <f t="shared" si="31"/>
        <v>0</v>
      </c>
      <c r="BZ16" s="111">
        <f t="shared" si="32"/>
        <v>0</v>
      </c>
      <c r="CA16" s="115">
        <f t="shared" si="33"/>
        <v>0</v>
      </c>
    </row>
    <row r="17" spans="2:87" x14ac:dyDescent="0.25">
      <c r="C17" s="10" t="s">
        <v>35</v>
      </c>
      <c r="D17" s="1">
        <v>3.8</v>
      </c>
      <c r="E17" s="1">
        <f t="shared" si="0"/>
        <v>4.1439476553980372E-9</v>
      </c>
      <c r="F17" s="1">
        <v>2</v>
      </c>
      <c r="G17" s="8">
        <f t="shared" si="1"/>
        <v>2.1810250817884404E-9</v>
      </c>
      <c r="I17" s="25">
        <f t="shared" si="2"/>
        <v>0</v>
      </c>
      <c r="K17" s="18">
        <f t="shared" si="3"/>
        <v>0</v>
      </c>
      <c r="M17" s="25">
        <f t="shared" si="4"/>
        <v>0</v>
      </c>
      <c r="R17" s="8">
        <f t="shared" si="13"/>
        <v>0</v>
      </c>
      <c r="U17" s="8">
        <f t="shared" si="14"/>
        <v>0</v>
      </c>
      <c r="X17" s="8">
        <f t="shared" si="15"/>
        <v>0</v>
      </c>
      <c r="AA17" s="8">
        <f t="shared" si="16"/>
        <v>0</v>
      </c>
      <c r="AD17" s="8">
        <f t="shared" si="17"/>
        <v>0</v>
      </c>
      <c r="AG17" s="8">
        <f t="shared" si="18"/>
        <v>0</v>
      </c>
      <c r="AQ17" s="40">
        <f t="shared" si="5"/>
        <v>0</v>
      </c>
      <c r="AR17" s="40">
        <f t="shared" si="19"/>
        <v>0</v>
      </c>
      <c r="AS17" s="40">
        <f t="shared" si="6"/>
        <v>0</v>
      </c>
      <c r="AT17" s="41">
        <f t="shared" si="20"/>
        <v>0</v>
      </c>
      <c r="AU17" s="49"/>
      <c r="AV17" s="50">
        <f t="shared" si="7"/>
        <v>0</v>
      </c>
      <c r="AW17" s="51"/>
      <c r="AX17" s="51">
        <f t="shared" si="21"/>
        <v>0</v>
      </c>
      <c r="AY17" s="50">
        <f t="shared" si="8"/>
        <v>0</v>
      </c>
      <c r="AZ17" s="51"/>
      <c r="BA17" s="51">
        <f t="shared" si="22"/>
        <v>0</v>
      </c>
      <c r="BB17" s="50">
        <f t="shared" si="9"/>
        <v>0</v>
      </c>
      <c r="BC17" s="51"/>
      <c r="BD17" s="51">
        <f t="shared" si="23"/>
        <v>0</v>
      </c>
      <c r="BE17" s="50">
        <f t="shared" si="10"/>
        <v>0</v>
      </c>
      <c r="BF17" s="51"/>
      <c r="BG17" s="51">
        <f t="shared" si="24"/>
        <v>0</v>
      </c>
      <c r="BH17" s="50">
        <f t="shared" si="11"/>
        <v>0</v>
      </c>
      <c r="BS17" s="106">
        <f t="shared" si="25"/>
        <v>0</v>
      </c>
      <c r="BT17" s="111">
        <f t="shared" si="26"/>
        <v>0</v>
      </c>
      <c r="BU17" s="111">
        <f t="shared" si="27"/>
        <v>0</v>
      </c>
      <c r="BV17" s="111">
        <f t="shared" si="28"/>
        <v>0</v>
      </c>
      <c r="BW17" s="111">
        <f t="shared" si="29"/>
        <v>0</v>
      </c>
      <c r="BX17" s="111">
        <f t="shared" si="30"/>
        <v>0</v>
      </c>
      <c r="BY17" s="111">
        <f t="shared" si="31"/>
        <v>0</v>
      </c>
      <c r="BZ17" s="111">
        <f t="shared" si="32"/>
        <v>0</v>
      </c>
      <c r="CA17" s="115">
        <f t="shared" si="33"/>
        <v>0</v>
      </c>
    </row>
    <row r="18" spans="2:87" x14ac:dyDescent="0.25">
      <c r="C18" s="10" t="s">
        <v>36</v>
      </c>
      <c r="D18" s="1">
        <v>3.7</v>
      </c>
      <c r="E18" s="1">
        <f t="shared" si="0"/>
        <v>4.0348964013086149E-9</v>
      </c>
      <c r="F18" s="1">
        <v>2</v>
      </c>
      <c r="G18" s="8">
        <f t="shared" si="1"/>
        <v>2.1810250817884404E-9</v>
      </c>
      <c r="I18" s="25">
        <f t="shared" si="2"/>
        <v>0</v>
      </c>
      <c r="J18" s="1">
        <v>5.6899999999999999E-2</v>
      </c>
      <c r="K18" s="18">
        <f t="shared" si="3"/>
        <v>2.6588785046728972E-2</v>
      </c>
      <c r="M18" s="25">
        <f t="shared" si="4"/>
        <v>0</v>
      </c>
      <c r="R18" s="8">
        <f t="shared" si="13"/>
        <v>0</v>
      </c>
      <c r="U18" s="8">
        <f t="shared" si="14"/>
        <v>0</v>
      </c>
      <c r="X18" s="8">
        <f t="shared" si="15"/>
        <v>0</v>
      </c>
      <c r="AA18" s="8">
        <f t="shared" si="16"/>
        <v>0</v>
      </c>
      <c r="AD18" s="8">
        <f t="shared" si="17"/>
        <v>0</v>
      </c>
      <c r="AG18" s="8">
        <f t="shared" si="18"/>
        <v>0</v>
      </c>
      <c r="AQ18" s="40">
        <f t="shared" si="5"/>
        <v>0</v>
      </c>
      <c r="AR18" s="40">
        <f t="shared" si="19"/>
        <v>0</v>
      </c>
      <c r="AS18" s="40">
        <f t="shared" si="6"/>
        <v>0</v>
      </c>
      <c r="AT18" s="41">
        <f t="shared" si="20"/>
        <v>0</v>
      </c>
      <c r="AU18" s="49"/>
      <c r="AV18" s="50">
        <f t="shared" si="7"/>
        <v>0</v>
      </c>
      <c r="AW18" s="51"/>
      <c r="AX18" s="51">
        <f t="shared" si="21"/>
        <v>0</v>
      </c>
      <c r="AY18" s="50">
        <f t="shared" si="8"/>
        <v>0</v>
      </c>
      <c r="AZ18" s="51"/>
      <c r="BA18" s="51">
        <f t="shared" si="22"/>
        <v>0</v>
      </c>
      <c r="BB18" s="50">
        <f t="shared" si="9"/>
        <v>0</v>
      </c>
      <c r="BC18" s="51"/>
      <c r="BD18" s="51">
        <f t="shared" si="23"/>
        <v>0</v>
      </c>
      <c r="BE18" s="50">
        <f t="shared" si="10"/>
        <v>0</v>
      </c>
      <c r="BF18" s="51"/>
      <c r="BG18" s="51">
        <f t="shared" si="24"/>
        <v>0</v>
      </c>
      <c r="BH18" s="50">
        <f t="shared" si="11"/>
        <v>0</v>
      </c>
      <c r="BS18" s="106">
        <f t="shared" si="25"/>
        <v>0</v>
      </c>
      <c r="BT18" s="111">
        <f t="shared" si="26"/>
        <v>0</v>
      </c>
      <c r="BU18" s="111">
        <f t="shared" si="27"/>
        <v>0</v>
      </c>
      <c r="BV18" s="111">
        <f t="shared" si="28"/>
        <v>0</v>
      </c>
      <c r="BW18" s="111">
        <f t="shared" si="29"/>
        <v>0</v>
      </c>
      <c r="BX18" s="111">
        <f t="shared" si="30"/>
        <v>0</v>
      </c>
      <c r="BY18" s="111">
        <f t="shared" si="31"/>
        <v>0</v>
      </c>
      <c r="BZ18" s="111">
        <f t="shared" si="32"/>
        <v>0</v>
      </c>
      <c r="CA18" s="115">
        <f t="shared" si="33"/>
        <v>0</v>
      </c>
    </row>
    <row r="19" spans="2:87" x14ac:dyDescent="0.25">
      <c r="B19" s="5" t="s">
        <v>11</v>
      </c>
      <c r="C19" s="10" t="s">
        <v>31</v>
      </c>
      <c r="D19" s="1">
        <v>3.8</v>
      </c>
      <c r="E19" s="1">
        <f t="shared" si="0"/>
        <v>4.1439476553980372E-9</v>
      </c>
      <c r="F19" s="1">
        <v>2</v>
      </c>
      <c r="G19" s="8">
        <f t="shared" si="1"/>
        <v>2.1810250817884404E-9</v>
      </c>
      <c r="H19" s="1">
        <v>7.4399999999999994E-2</v>
      </c>
      <c r="I19" s="25">
        <f t="shared" si="2"/>
        <v>3.7651821862348172E-5</v>
      </c>
      <c r="J19" s="1">
        <v>9.9299999999999999E-2</v>
      </c>
      <c r="K19" s="18">
        <f t="shared" si="3"/>
        <v>4.6401869158878499E-2</v>
      </c>
      <c r="L19" s="1">
        <v>8.9700000000000002E-2</v>
      </c>
      <c r="M19" s="25">
        <f t="shared" si="4"/>
        <v>4.1915887850467286E-2</v>
      </c>
      <c r="N19" s="1" t="s">
        <v>43</v>
      </c>
      <c r="P19" s="1">
        <v>1100</v>
      </c>
      <c r="Q19" s="1">
        <v>698</v>
      </c>
      <c r="R19" s="8">
        <f t="shared" si="13"/>
        <v>402</v>
      </c>
      <c r="S19" s="1">
        <v>987</v>
      </c>
      <c r="T19" s="1">
        <v>617</v>
      </c>
      <c r="U19" s="8">
        <f t="shared" si="14"/>
        <v>370</v>
      </c>
      <c r="V19" s="1">
        <v>1208</v>
      </c>
      <c r="W19" s="1">
        <v>764</v>
      </c>
      <c r="X19" s="8">
        <f t="shared" si="15"/>
        <v>444</v>
      </c>
      <c r="AA19" s="8">
        <f t="shared" si="16"/>
        <v>0</v>
      </c>
      <c r="AD19" s="8">
        <f t="shared" si="17"/>
        <v>0</v>
      </c>
      <c r="AG19" s="8">
        <f t="shared" si="18"/>
        <v>0</v>
      </c>
      <c r="AJ19" s="1">
        <v>155</v>
      </c>
      <c r="AK19" s="8">
        <v>1649</v>
      </c>
      <c r="AP19" s="1">
        <v>242</v>
      </c>
      <c r="AQ19" s="40">
        <f t="shared" si="5"/>
        <v>24.39516129032258</v>
      </c>
      <c r="AR19" s="40">
        <f t="shared" si="19"/>
        <v>169.4108422939068</v>
      </c>
      <c r="AS19" s="40">
        <f t="shared" si="6"/>
        <v>43.911290322580641</v>
      </c>
      <c r="AT19" s="41">
        <f t="shared" si="20"/>
        <v>304.93951612903226</v>
      </c>
      <c r="AU19" s="49">
        <v>1.9</v>
      </c>
      <c r="AV19" s="50">
        <f t="shared" si="7"/>
        <v>3.8775510204081631</v>
      </c>
      <c r="AW19" s="51">
        <v>3.5</v>
      </c>
      <c r="AX19" s="51">
        <f t="shared" si="21"/>
        <v>1.6</v>
      </c>
      <c r="AY19" s="50">
        <f t="shared" si="8"/>
        <v>3.2653061224489797</v>
      </c>
      <c r="AZ19" s="51">
        <v>3.9</v>
      </c>
      <c r="BA19" s="51">
        <f t="shared" si="22"/>
        <v>2</v>
      </c>
      <c r="BB19" s="50">
        <f t="shared" si="9"/>
        <v>4.0816326530612246</v>
      </c>
      <c r="BC19" s="51">
        <v>3.8</v>
      </c>
      <c r="BD19" s="51">
        <f t="shared" si="23"/>
        <v>1.9</v>
      </c>
      <c r="BE19" s="50">
        <f t="shared" si="10"/>
        <v>3.8775510204081631</v>
      </c>
      <c r="BF19" s="51">
        <v>2.6</v>
      </c>
      <c r="BG19" s="51">
        <f t="shared" si="24"/>
        <v>0.70000000000000018</v>
      </c>
      <c r="BH19" s="50">
        <f t="shared" si="11"/>
        <v>1.428571428571429</v>
      </c>
      <c r="BI19" s="1">
        <v>23.1</v>
      </c>
      <c r="BJ19" s="106">
        <v>2.161</v>
      </c>
      <c r="BK19" s="111">
        <v>4.5609999999999999</v>
      </c>
      <c r="BL19" s="111">
        <v>3.0409999999999999</v>
      </c>
      <c r="BM19" s="111">
        <v>5.64</v>
      </c>
      <c r="BN19" s="111">
        <v>8.8819999999999997</v>
      </c>
      <c r="BO19" s="111">
        <v>7.6040000000000001</v>
      </c>
      <c r="BP19" s="111">
        <v>11.122</v>
      </c>
      <c r="BQ19" s="111">
        <v>17.361999999999998</v>
      </c>
      <c r="BR19" s="111">
        <v>21.4</v>
      </c>
      <c r="BS19" s="106">
        <f t="shared" si="25"/>
        <v>1.2994999999999999</v>
      </c>
      <c r="BT19" s="111">
        <f t="shared" si="26"/>
        <v>3.242</v>
      </c>
      <c r="BU19" s="111">
        <f t="shared" si="27"/>
        <v>4.5415000000000001</v>
      </c>
      <c r="BV19" s="111">
        <f t="shared" si="28"/>
        <v>1.9640000000000004</v>
      </c>
      <c r="BW19" s="111">
        <f t="shared" si="29"/>
        <v>3.2635000000000005</v>
      </c>
      <c r="BX19" s="111">
        <f t="shared" si="30"/>
        <v>6.2399999999999984</v>
      </c>
      <c r="BY19" s="111">
        <f t="shared" si="31"/>
        <v>4.8820000000000014</v>
      </c>
      <c r="BZ19" s="111">
        <f t="shared" si="32"/>
        <v>1.0419999999999989</v>
      </c>
      <c r="CA19" s="115">
        <f t="shared" si="33"/>
        <v>4.0380000000000003</v>
      </c>
      <c r="CB19" s="122">
        <f>BK19/$BJ19</f>
        <v>2.1105969458583989</v>
      </c>
      <c r="CC19" s="122">
        <f t="shared" ref="CC19" si="34">BL19/$BJ19</f>
        <v>1.4072188801480796</v>
      </c>
      <c r="CD19" s="122">
        <f t="shared" ref="CD19" si="35">BM19/$BJ19</f>
        <v>2.6099028227672374</v>
      </c>
      <c r="CE19" s="122">
        <f t="shared" ref="CE19" si="36">BN19/$BJ19</f>
        <v>4.1101341971309573</v>
      </c>
      <c r="CF19" s="122">
        <f t="shared" ref="CF19" si="37">BO19/$BJ19</f>
        <v>3.5187413234613603</v>
      </c>
      <c r="CG19" s="122">
        <f t="shared" ref="CG19" si="38">BP19/$BJ19</f>
        <v>5.1466913465987965</v>
      </c>
      <c r="CH19" s="122">
        <f t="shared" ref="CH19" si="39">BQ19/$BJ19</f>
        <v>8.0342434058306331</v>
      </c>
      <c r="CI19" s="92">
        <f t="shared" ref="CI19" si="40">BR19/$BJ19</f>
        <v>9.9028227672373887</v>
      </c>
    </row>
    <row r="20" spans="2:87" x14ac:dyDescent="0.25">
      <c r="C20" s="10" t="s">
        <v>32</v>
      </c>
      <c r="D20" s="1">
        <v>4.2</v>
      </c>
      <c r="E20" s="1">
        <f t="shared" si="0"/>
        <v>4.5801526717557263E-9</v>
      </c>
      <c r="F20" s="1">
        <v>2.2000000000000002</v>
      </c>
      <c r="G20" s="8">
        <f t="shared" si="1"/>
        <v>2.3991275899672846E-9</v>
      </c>
      <c r="H20" s="1">
        <v>7.3700000000000002E-2</v>
      </c>
      <c r="I20" s="25">
        <f t="shared" si="2"/>
        <v>3.7297570850202427E-5</v>
      </c>
      <c r="J20" s="1">
        <v>9.7600000000000006E-2</v>
      </c>
      <c r="K20" s="18">
        <f t="shared" si="3"/>
        <v>4.5607476635514017E-2</v>
      </c>
      <c r="L20" s="1">
        <v>8.9200000000000002E-2</v>
      </c>
      <c r="M20" s="25">
        <f t="shared" si="4"/>
        <v>4.1682242990654206E-2</v>
      </c>
      <c r="P20" s="1">
        <v>1116</v>
      </c>
      <c r="Q20" s="1">
        <v>671</v>
      </c>
      <c r="R20" s="8">
        <f t="shared" si="13"/>
        <v>445</v>
      </c>
      <c r="S20" s="1">
        <v>999</v>
      </c>
      <c r="T20" s="1">
        <v>597</v>
      </c>
      <c r="U20" s="8">
        <f t="shared" si="14"/>
        <v>402</v>
      </c>
      <c r="V20" s="1">
        <v>1227</v>
      </c>
      <c r="W20" s="1">
        <v>737</v>
      </c>
      <c r="X20" s="8">
        <f t="shared" si="15"/>
        <v>490</v>
      </c>
      <c r="AA20" s="8">
        <f t="shared" si="16"/>
        <v>0</v>
      </c>
      <c r="AD20" s="8">
        <f t="shared" si="17"/>
        <v>0</v>
      </c>
      <c r="AG20" s="8">
        <f t="shared" si="18"/>
        <v>0</v>
      </c>
      <c r="AJ20" s="1">
        <v>158</v>
      </c>
      <c r="AK20" s="8">
        <v>1644</v>
      </c>
      <c r="AQ20" s="40">
        <f t="shared" si="5"/>
        <v>0</v>
      </c>
      <c r="AR20" s="40">
        <f t="shared" si="19"/>
        <v>0</v>
      </c>
      <c r="AS20" s="40">
        <f t="shared" si="6"/>
        <v>0</v>
      </c>
      <c r="AT20" s="41">
        <f t="shared" si="20"/>
        <v>0</v>
      </c>
      <c r="AU20" s="49"/>
      <c r="AV20" s="50">
        <f t="shared" si="7"/>
        <v>0</v>
      </c>
      <c r="AW20" s="51"/>
      <c r="AX20" s="51">
        <f t="shared" si="21"/>
        <v>0</v>
      </c>
      <c r="AY20" s="50">
        <f t="shared" si="8"/>
        <v>0</v>
      </c>
      <c r="AZ20" s="51"/>
      <c r="BA20" s="51">
        <f t="shared" si="22"/>
        <v>0</v>
      </c>
      <c r="BB20" s="50">
        <f t="shared" si="9"/>
        <v>0</v>
      </c>
      <c r="BC20" s="51"/>
      <c r="BD20" s="51">
        <f t="shared" si="23"/>
        <v>0</v>
      </c>
      <c r="BE20" s="50">
        <f t="shared" si="10"/>
        <v>0</v>
      </c>
      <c r="BF20" s="51"/>
      <c r="BG20" s="51">
        <f t="shared" si="24"/>
        <v>0</v>
      </c>
      <c r="BH20" s="50">
        <f t="shared" si="11"/>
        <v>0</v>
      </c>
      <c r="BS20" s="106">
        <f t="shared" si="25"/>
        <v>0</v>
      </c>
      <c r="BT20" s="111">
        <f t="shared" si="26"/>
        <v>0</v>
      </c>
      <c r="BU20" s="111">
        <f t="shared" si="27"/>
        <v>0</v>
      </c>
      <c r="BV20" s="111">
        <f t="shared" si="28"/>
        <v>0</v>
      </c>
      <c r="BW20" s="111">
        <f t="shared" si="29"/>
        <v>0</v>
      </c>
      <c r="BX20" s="111">
        <f t="shared" si="30"/>
        <v>0</v>
      </c>
      <c r="BY20" s="111">
        <f t="shared" si="31"/>
        <v>0</v>
      </c>
      <c r="BZ20" s="111">
        <f t="shared" si="32"/>
        <v>0</v>
      </c>
      <c r="CA20" s="115">
        <f t="shared" si="33"/>
        <v>0</v>
      </c>
    </row>
    <row r="21" spans="2:87" x14ac:dyDescent="0.25">
      <c r="C21" s="10" t="s">
        <v>33</v>
      </c>
      <c r="D21" s="1">
        <v>3.8</v>
      </c>
      <c r="E21" s="1">
        <f t="shared" si="0"/>
        <v>4.1439476553980372E-9</v>
      </c>
      <c r="F21" s="1">
        <v>2.1</v>
      </c>
      <c r="G21" s="8">
        <f t="shared" si="1"/>
        <v>2.2900763358778631E-9</v>
      </c>
      <c r="I21" s="25">
        <f t="shared" si="2"/>
        <v>0</v>
      </c>
      <c r="J21" s="1">
        <v>0.1008</v>
      </c>
      <c r="K21" s="18">
        <f t="shared" si="3"/>
        <v>4.7102803738317753E-2</v>
      </c>
      <c r="L21" s="1">
        <v>0.09</v>
      </c>
      <c r="M21" s="25">
        <f t="shared" si="4"/>
        <v>4.2056074766355138E-2</v>
      </c>
      <c r="R21" s="8">
        <f t="shared" si="13"/>
        <v>0</v>
      </c>
      <c r="U21" s="8">
        <f t="shared" si="14"/>
        <v>0</v>
      </c>
      <c r="X21" s="8">
        <f t="shared" si="15"/>
        <v>0</v>
      </c>
      <c r="AA21" s="8">
        <f t="shared" si="16"/>
        <v>0</v>
      </c>
      <c r="AD21" s="8">
        <f t="shared" si="17"/>
        <v>0</v>
      </c>
      <c r="AG21" s="8">
        <f t="shared" si="18"/>
        <v>0</v>
      </c>
      <c r="AJ21" s="1">
        <v>154</v>
      </c>
      <c r="AK21" s="8">
        <v>1651</v>
      </c>
      <c r="AQ21" s="40">
        <f t="shared" si="5"/>
        <v>0</v>
      </c>
      <c r="AR21" s="40">
        <f t="shared" si="19"/>
        <v>0</v>
      </c>
      <c r="AS21" s="40">
        <f t="shared" si="6"/>
        <v>0</v>
      </c>
      <c r="AT21" s="41">
        <f t="shared" si="20"/>
        <v>0</v>
      </c>
      <c r="AU21" s="49"/>
      <c r="AV21" s="50">
        <f t="shared" si="7"/>
        <v>0</v>
      </c>
      <c r="AW21" s="51"/>
      <c r="AX21" s="51">
        <f t="shared" si="21"/>
        <v>0</v>
      </c>
      <c r="AY21" s="50">
        <f t="shared" si="8"/>
        <v>0</v>
      </c>
      <c r="AZ21" s="51"/>
      <c r="BA21" s="51">
        <f t="shared" si="22"/>
        <v>0</v>
      </c>
      <c r="BB21" s="50">
        <f t="shared" si="9"/>
        <v>0</v>
      </c>
      <c r="BC21" s="51"/>
      <c r="BD21" s="51">
        <f t="shared" si="23"/>
        <v>0</v>
      </c>
      <c r="BE21" s="50">
        <f t="shared" si="10"/>
        <v>0</v>
      </c>
      <c r="BF21" s="51"/>
      <c r="BG21" s="51">
        <f t="shared" si="24"/>
        <v>0</v>
      </c>
      <c r="BH21" s="50">
        <f t="shared" si="11"/>
        <v>0</v>
      </c>
      <c r="BS21" s="106">
        <f t="shared" si="25"/>
        <v>0</v>
      </c>
      <c r="BT21" s="111">
        <f t="shared" si="26"/>
        <v>0</v>
      </c>
      <c r="BU21" s="111">
        <f t="shared" si="27"/>
        <v>0</v>
      </c>
      <c r="BV21" s="111">
        <f t="shared" si="28"/>
        <v>0</v>
      </c>
      <c r="BW21" s="111">
        <f t="shared" si="29"/>
        <v>0</v>
      </c>
      <c r="BX21" s="111">
        <f t="shared" si="30"/>
        <v>0</v>
      </c>
      <c r="BY21" s="111">
        <f t="shared" si="31"/>
        <v>0</v>
      </c>
      <c r="BZ21" s="111">
        <f t="shared" si="32"/>
        <v>0</v>
      </c>
      <c r="CA21" s="115">
        <f t="shared" si="33"/>
        <v>0</v>
      </c>
    </row>
    <row r="22" spans="2:87" x14ac:dyDescent="0.25">
      <c r="C22" s="10" t="s">
        <v>34</v>
      </c>
      <c r="D22" s="1">
        <v>3.7</v>
      </c>
      <c r="E22" s="1">
        <f t="shared" si="0"/>
        <v>4.0348964013086149E-9</v>
      </c>
      <c r="F22" s="1">
        <v>2</v>
      </c>
      <c r="G22" s="8">
        <f t="shared" si="1"/>
        <v>2.1810250817884404E-9</v>
      </c>
      <c r="I22" s="25">
        <f t="shared" si="2"/>
        <v>0</v>
      </c>
      <c r="J22" s="1">
        <v>9.98E-2</v>
      </c>
      <c r="K22" s="18">
        <f t="shared" si="3"/>
        <v>4.6635514018691586E-2</v>
      </c>
      <c r="L22" s="1">
        <v>8.9700000000000002E-2</v>
      </c>
      <c r="M22" s="25">
        <f t="shared" si="4"/>
        <v>4.1915887850467286E-2</v>
      </c>
      <c r="R22" s="8">
        <f t="shared" si="13"/>
        <v>0</v>
      </c>
      <c r="U22" s="8">
        <f t="shared" si="14"/>
        <v>0</v>
      </c>
      <c r="X22" s="8">
        <f t="shared" si="15"/>
        <v>0</v>
      </c>
      <c r="AA22" s="8">
        <f t="shared" si="16"/>
        <v>0</v>
      </c>
      <c r="AD22" s="8">
        <f t="shared" si="17"/>
        <v>0</v>
      </c>
      <c r="AG22" s="8">
        <f t="shared" si="18"/>
        <v>0</v>
      </c>
      <c r="AJ22" s="1">
        <v>154</v>
      </c>
      <c r="AK22" s="8">
        <v>1651</v>
      </c>
      <c r="AQ22" s="40">
        <f t="shared" si="5"/>
        <v>0</v>
      </c>
      <c r="AR22" s="40">
        <f t="shared" si="19"/>
        <v>0</v>
      </c>
      <c r="AS22" s="40">
        <f t="shared" si="6"/>
        <v>0</v>
      </c>
      <c r="AT22" s="41">
        <f t="shared" si="20"/>
        <v>0</v>
      </c>
      <c r="AU22" s="49"/>
      <c r="AV22" s="50">
        <f t="shared" si="7"/>
        <v>0</v>
      </c>
      <c r="AW22" s="51"/>
      <c r="AX22" s="51">
        <f t="shared" si="21"/>
        <v>0</v>
      </c>
      <c r="AY22" s="50">
        <f t="shared" si="8"/>
        <v>0</v>
      </c>
      <c r="AZ22" s="51"/>
      <c r="BA22" s="51">
        <f t="shared" si="22"/>
        <v>0</v>
      </c>
      <c r="BB22" s="50">
        <f t="shared" si="9"/>
        <v>0</v>
      </c>
      <c r="BC22" s="51"/>
      <c r="BD22" s="51">
        <f t="shared" si="23"/>
        <v>0</v>
      </c>
      <c r="BE22" s="50">
        <f t="shared" si="10"/>
        <v>0</v>
      </c>
      <c r="BF22" s="51"/>
      <c r="BG22" s="51">
        <f t="shared" si="24"/>
        <v>0</v>
      </c>
      <c r="BH22" s="50">
        <f t="shared" si="11"/>
        <v>0</v>
      </c>
      <c r="BS22" s="106">
        <f t="shared" si="25"/>
        <v>0</v>
      </c>
      <c r="BT22" s="111">
        <f t="shared" si="26"/>
        <v>0</v>
      </c>
      <c r="BU22" s="111">
        <f t="shared" si="27"/>
        <v>0</v>
      </c>
      <c r="BV22" s="111">
        <f t="shared" si="28"/>
        <v>0</v>
      </c>
      <c r="BW22" s="111">
        <f t="shared" si="29"/>
        <v>0</v>
      </c>
      <c r="BX22" s="111">
        <f t="shared" si="30"/>
        <v>0</v>
      </c>
      <c r="BY22" s="111">
        <f t="shared" si="31"/>
        <v>0</v>
      </c>
      <c r="BZ22" s="111">
        <f t="shared" si="32"/>
        <v>0</v>
      </c>
      <c r="CA22" s="115">
        <f t="shared" si="33"/>
        <v>0</v>
      </c>
    </row>
    <row r="23" spans="2:87" x14ac:dyDescent="0.25">
      <c r="C23" s="10" t="s">
        <v>29</v>
      </c>
      <c r="D23" s="1">
        <v>3.3</v>
      </c>
      <c r="E23" s="1">
        <f t="shared" si="0"/>
        <v>3.5986913849509271E-9</v>
      </c>
      <c r="F23" s="1">
        <v>1.9</v>
      </c>
      <c r="G23" s="8">
        <f t="shared" si="1"/>
        <v>2.0719738276990186E-9</v>
      </c>
      <c r="I23" s="25">
        <f t="shared" si="2"/>
        <v>0</v>
      </c>
      <c r="K23" s="18">
        <f t="shared" si="3"/>
        <v>0</v>
      </c>
      <c r="M23" s="25">
        <f t="shared" si="4"/>
        <v>0</v>
      </c>
      <c r="R23" s="8">
        <f t="shared" si="13"/>
        <v>0</v>
      </c>
      <c r="U23" s="8">
        <f t="shared" si="14"/>
        <v>0</v>
      </c>
      <c r="X23" s="8">
        <f t="shared" si="15"/>
        <v>0</v>
      </c>
      <c r="AA23" s="8">
        <f t="shared" si="16"/>
        <v>0</v>
      </c>
      <c r="AD23" s="8">
        <f t="shared" si="17"/>
        <v>0</v>
      </c>
      <c r="AG23" s="8">
        <f t="shared" si="18"/>
        <v>0</v>
      </c>
      <c r="AQ23" s="40">
        <f t="shared" si="5"/>
        <v>0</v>
      </c>
      <c r="AR23" s="40">
        <f t="shared" si="19"/>
        <v>0</v>
      </c>
      <c r="AS23" s="40">
        <f t="shared" si="6"/>
        <v>0</v>
      </c>
      <c r="AT23" s="41">
        <f t="shared" si="20"/>
        <v>0</v>
      </c>
      <c r="AU23" s="49"/>
      <c r="AV23" s="50">
        <f t="shared" si="7"/>
        <v>0</v>
      </c>
      <c r="AW23" s="51"/>
      <c r="AX23" s="51">
        <f t="shared" si="21"/>
        <v>0</v>
      </c>
      <c r="AY23" s="50">
        <f t="shared" si="8"/>
        <v>0</v>
      </c>
      <c r="AZ23" s="51"/>
      <c r="BA23" s="51">
        <f t="shared" si="22"/>
        <v>0</v>
      </c>
      <c r="BB23" s="50">
        <f t="shared" si="9"/>
        <v>0</v>
      </c>
      <c r="BC23" s="51"/>
      <c r="BD23" s="51">
        <f t="shared" si="23"/>
        <v>0</v>
      </c>
      <c r="BE23" s="50">
        <f t="shared" si="10"/>
        <v>0</v>
      </c>
      <c r="BF23" s="51"/>
      <c r="BG23" s="51">
        <f t="shared" si="24"/>
        <v>0</v>
      </c>
      <c r="BH23" s="50">
        <f t="shared" si="11"/>
        <v>0</v>
      </c>
      <c r="BS23" s="106">
        <f t="shared" si="25"/>
        <v>0</v>
      </c>
      <c r="BT23" s="111">
        <f t="shared" si="26"/>
        <v>0</v>
      </c>
      <c r="BU23" s="111">
        <f t="shared" si="27"/>
        <v>0</v>
      </c>
      <c r="BV23" s="111">
        <f t="shared" si="28"/>
        <v>0</v>
      </c>
      <c r="BW23" s="111">
        <f t="shared" si="29"/>
        <v>0</v>
      </c>
      <c r="BX23" s="111">
        <f t="shared" si="30"/>
        <v>0</v>
      </c>
      <c r="BY23" s="111">
        <f t="shared" si="31"/>
        <v>0</v>
      </c>
      <c r="BZ23" s="111">
        <f t="shared" si="32"/>
        <v>0</v>
      </c>
      <c r="CA23" s="115">
        <f t="shared" si="33"/>
        <v>0</v>
      </c>
    </row>
    <row r="24" spans="2:87" x14ac:dyDescent="0.25">
      <c r="C24" s="10" t="s">
        <v>30</v>
      </c>
      <c r="E24" s="1">
        <f t="shared" si="0"/>
        <v>0</v>
      </c>
      <c r="F24" s="1" t="s">
        <v>87</v>
      </c>
      <c r="G24" s="8" t="e">
        <f t="shared" si="1"/>
        <v>#VALUE!</v>
      </c>
      <c r="I24" s="25">
        <f t="shared" si="2"/>
        <v>0</v>
      </c>
      <c r="K24" s="18">
        <f t="shared" si="3"/>
        <v>0</v>
      </c>
      <c r="M24" s="25">
        <f t="shared" si="4"/>
        <v>0</v>
      </c>
      <c r="R24" s="8">
        <f t="shared" si="13"/>
        <v>0</v>
      </c>
      <c r="U24" s="8">
        <f t="shared" si="14"/>
        <v>0</v>
      </c>
      <c r="X24" s="8">
        <f t="shared" si="15"/>
        <v>0</v>
      </c>
      <c r="AA24" s="8">
        <f t="shared" si="16"/>
        <v>0</v>
      </c>
      <c r="AD24" s="8">
        <f t="shared" si="17"/>
        <v>0</v>
      </c>
      <c r="AG24" s="8">
        <f t="shared" si="18"/>
        <v>0</v>
      </c>
      <c r="AQ24" s="40">
        <f t="shared" si="5"/>
        <v>0</v>
      </c>
      <c r="AR24" s="40">
        <f t="shared" si="19"/>
        <v>0</v>
      </c>
      <c r="AS24" s="40">
        <f t="shared" si="6"/>
        <v>0</v>
      </c>
      <c r="AT24" s="41">
        <f t="shared" si="20"/>
        <v>0</v>
      </c>
      <c r="AU24" s="49"/>
      <c r="AV24" s="50">
        <f t="shared" si="7"/>
        <v>0</v>
      </c>
      <c r="AW24" s="51"/>
      <c r="AX24" s="51">
        <f t="shared" si="21"/>
        <v>0</v>
      </c>
      <c r="AY24" s="50">
        <f t="shared" si="8"/>
        <v>0</v>
      </c>
      <c r="AZ24" s="51"/>
      <c r="BA24" s="51">
        <f t="shared" si="22"/>
        <v>0</v>
      </c>
      <c r="BB24" s="50">
        <f t="shared" si="9"/>
        <v>0</v>
      </c>
      <c r="BC24" s="51"/>
      <c r="BD24" s="51">
        <f t="shared" si="23"/>
        <v>0</v>
      </c>
      <c r="BE24" s="50">
        <f t="shared" si="10"/>
        <v>0</v>
      </c>
      <c r="BF24" s="51"/>
      <c r="BG24" s="51">
        <f t="shared" si="24"/>
        <v>0</v>
      </c>
      <c r="BH24" s="50">
        <f t="shared" si="11"/>
        <v>0</v>
      </c>
      <c r="BS24" s="106">
        <f t="shared" si="25"/>
        <v>0</v>
      </c>
      <c r="BT24" s="111">
        <f t="shared" si="26"/>
        <v>0</v>
      </c>
      <c r="BU24" s="111">
        <f t="shared" si="27"/>
        <v>0</v>
      </c>
      <c r="BV24" s="111">
        <f t="shared" si="28"/>
        <v>0</v>
      </c>
      <c r="BW24" s="111">
        <f t="shared" si="29"/>
        <v>0</v>
      </c>
      <c r="BX24" s="111">
        <f t="shared" si="30"/>
        <v>0</v>
      </c>
      <c r="BY24" s="111">
        <f t="shared" si="31"/>
        <v>0</v>
      </c>
      <c r="BZ24" s="111">
        <f t="shared" si="32"/>
        <v>0</v>
      </c>
      <c r="CA24" s="115">
        <f t="shared" si="33"/>
        <v>0</v>
      </c>
    </row>
    <row r="25" spans="2:87" x14ac:dyDescent="0.25">
      <c r="C25" s="10" t="s">
        <v>10</v>
      </c>
      <c r="E25" s="1">
        <f t="shared" si="0"/>
        <v>0</v>
      </c>
      <c r="G25" s="8">
        <f t="shared" si="1"/>
        <v>0</v>
      </c>
      <c r="I25" s="25">
        <f t="shared" si="2"/>
        <v>0</v>
      </c>
      <c r="K25" s="18">
        <f t="shared" si="3"/>
        <v>0</v>
      </c>
      <c r="M25" s="25">
        <f t="shared" si="4"/>
        <v>0</v>
      </c>
      <c r="R25" s="8">
        <f t="shared" si="13"/>
        <v>0</v>
      </c>
      <c r="U25" s="8">
        <f t="shared" si="14"/>
        <v>0</v>
      </c>
      <c r="X25" s="8">
        <f t="shared" si="15"/>
        <v>0</v>
      </c>
      <c r="AA25" s="8">
        <f t="shared" si="16"/>
        <v>0</v>
      </c>
      <c r="AD25" s="8">
        <f t="shared" si="17"/>
        <v>0</v>
      </c>
      <c r="AG25" s="8">
        <f t="shared" si="18"/>
        <v>0</v>
      </c>
      <c r="AQ25" s="40">
        <f t="shared" si="5"/>
        <v>0</v>
      </c>
      <c r="AR25" s="40">
        <f t="shared" si="19"/>
        <v>0</v>
      </c>
      <c r="AS25" s="40">
        <f t="shared" si="6"/>
        <v>0</v>
      </c>
      <c r="AT25" s="41">
        <f t="shared" si="20"/>
        <v>0</v>
      </c>
      <c r="AU25" s="49"/>
      <c r="AV25" s="50">
        <f t="shared" si="7"/>
        <v>0</v>
      </c>
      <c r="AW25" s="51"/>
      <c r="AX25" s="51">
        <f t="shared" si="21"/>
        <v>0</v>
      </c>
      <c r="AY25" s="50">
        <f t="shared" si="8"/>
        <v>0</v>
      </c>
      <c r="AZ25" s="51"/>
      <c r="BA25" s="51">
        <f t="shared" si="22"/>
        <v>0</v>
      </c>
      <c r="BB25" s="50">
        <f t="shared" si="9"/>
        <v>0</v>
      </c>
      <c r="BC25" s="51"/>
      <c r="BD25" s="51">
        <f t="shared" si="23"/>
        <v>0</v>
      </c>
      <c r="BE25" s="50">
        <f t="shared" si="10"/>
        <v>0</v>
      </c>
      <c r="BF25" s="51"/>
      <c r="BG25" s="51">
        <f t="shared" si="24"/>
        <v>0</v>
      </c>
      <c r="BH25" s="50">
        <f t="shared" si="11"/>
        <v>0</v>
      </c>
      <c r="BS25" s="106">
        <f t="shared" si="25"/>
        <v>0</v>
      </c>
      <c r="BT25" s="111">
        <f t="shared" si="26"/>
        <v>0</v>
      </c>
      <c r="BU25" s="111">
        <f t="shared" si="27"/>
        <v>0</v>
      </c>
      <c r="BV25" s="111">
        <f t="shared" si="28"/>
        <v>0</v>
      </c>
      <c r="BW25" s="111">
        <f t="shared" si="29"/>
        <v>0</v>
      </c>
      <c r="BX25" s="111">
        <f t="shared" si="30"/>
        <v>0</v>
      </c>
      <c r="BY25" s="111">
        <f t="shared" si="31"/>
        <v>0</v>
      </c>
      <c r="BZ25" s="111">
        <f t="shared" si="32"/>
        <v>0</v>
      </c>
      <c r="CA25" s="115">
        <f t="shared" si="33"/>
        <v>0</v>
      </c>
    </row>
    <row r="26" spans="2:87" x14ac:dyDescent="0.25">
      <c r="C26" s="10" t="s">
        <v>35</v>
      </c>
      <c r="D26" s="1">
        <v>4.0999999999999996</v>
      </c>
      <c r="E26" s="1">
        <f t="shared" si="0"/>
        <v>4.4711014176663023E-9</v>
      </c>
      <c r="F26" s="1">
        <v>2.2000000000000002</v>
      </c>
      <c r="G26" s="8">
        <f t="shared" si="1"/>
        <v>2.3991275899672846E-9</v>
      </c>
      <c r="I26" s="25">
        <f t="shared" si="2"/>
        <v>0</v>
      </c>
      <c r="K26" s="18">
        <f t="shared" si="3"/>
        <v>0</v>
      </c>
      <c r="M26" s="25">
        <f t="shared" si="4"/>
        <v>0</v>
      </c>
      <c r="R26" s="8">
        <f t="shared" si="13"/>
        <v>0</v>
      </c>
      <c r="U26" s="8">
        <f t="shared" si="14"/>
        <v>0</v>
      </c>
      <c r="X26" s="8">
        <f t="shared" si="15"/>
        <v>0</v>
      </c>
      <c r="AA26" s="8">
        <f t="shared" si="16"/>
        <v>0</v>
      </c>
      <c r="AD26" s="8">
        <f t="shared" si="17"/>
        <v>0</v>
      </c>
      <c r="AG26" s="8">
        <f t="shared" si="18"/>
        <v>0</v>
      </c>
      <c r="AQ26" s="40">
        <f t="shared" si="5"/>
        <v>0</v>
      </c>
      <c r="AR26" s="40">
        <f t="shared" si="19"/>
        <v>0</v>
      </c>
      <c r="AS26" s="40">
        <f t="shared" si="6"/>
        <v>0</v>
      </c>
      <c r="AT26" s="41">
        <f t="shared" si="20"/>
        <v>0</v>
      </c>
      <c r="AU26" s="49"/>
      <c r="AV26" s="50">
        <f t="shared" si="7"/>
        <v>0</v>
      </c>
      <c r="AW26" s="51"/>
      <c r="AX26" s="51">
        <f t="shared" si="21"/>
        <v>0</v>
      </c>
      <c r="AY26" s="50">
        <f t="shared" si="8"/>
        <v>0</v>
      </c>
      <c r="AZ26" s="51"/>
      <c r="BA26" s="51">
        <f t="shared" si="22"/>
        <v>0</v>
      </c>
      <c r="BB26" s="50">
        <f t="shared" si="9"/>
        <v>0</v>
      </c>
      <c r="BC26" s="51"/>
      <c r="BD26" s="51">
        <f t="shared" si="23"/>
        <v>0</v>
      </c>
      <c r="BE26" s="50">
        <f t="shared" si="10"/>
        <v>0</v>
      </c>
      <c r="BF26" s="51"/>
      <c r="BG26" s="51">
        <f t="shared" si="24"/>
        <v>0</v>
      </c>
      <c r="BH26" s="50">
        <f t="shared" si="11"/>
        <v>0</v>
      </c>
      <c r="BS26" s="106">
        <f t="shared" si="25"/>
        <v>0</v>
      </c>
      <c r="BT26" s="111">
        <f t="shared" si="26"/>
        <v>0</v>
      </c>
      <c r="BU26" s="111">
        <f t="shared" si="27"/>
        <v>0</v>
      </c>
      <c r="BV26" s="111">
        <f t="shared" si="28"/>
        <v>0</v>
      </c>
      <c r="BW26" s="111">
        <f t="shared" si="29"/>
        <v>0</v>
      </c>
      <c r="BX26" s="111">
        <f t="shared" si="30"/>
        <v>0</v>
      </c>
      <c r="BY26" s="111">
        <f t="shared" si="31"/>
        <v>0</v>
      </c>
      <c r="BZ26" s="111">
        <f t="shared" si="32"/>
        <v>0</v>
      </c>
      <c r="CA26" s="115">
        <f t="shared" si="33"/>
        <v>0</v>
      </c>
    </row>
    <row r="27" spans="2:87" x14ac:dyDescent="0.25">
      <c r="C27" s="10" t="s">
        <v>36</v>
      </c>
      <c r="D27" s="1">
        <v>3.6</v>
      </c>
      <c r="E27" s="1">
        <f t="shared" si="0"/>
        <v>3.9258451472191926E-9</v>
      </c>
      <c r="F27" s="1">
        <v>2.1</v>
      </c>
      <c r="G27" s="8">
        <f t="shared" si="1"/>
        <v>2.2900763358778631E-9</v>
      </c>
      <c r="I27" s="25">
        <f t="shared" si="2"/>
        <v>0</v>
      </c>
      <c r="J27" s="1">
        <v>5.7500000000000002E-2</v>
      </c>
      <c r="K27" s="18">
        <f t="shared" si="3"/>
        <v>2.6869158878504672E-2</v>
      </c>
      <c r="M27" s="25">
        <f t="shared" si="4"/>
        <v>0</v>
      </c>
      <c r="R27" s="8">
        <f t="shared" si="13"/>
        <v>0</v>
      </c>
      <c r="U27" s="8">
        <f t="shared" si="14"/>
        <v>0</v>
      </c>
      <c r="X27" s="8">
        <f t="shared" si="15"/>
        <v>0</v>
      </c>
      <c r="AA27" s="8">
        <f t="shared" si="16"/>
        <v>0</v>
      </c>
      <c r="AD27" s="8">
        <f t="shared" si="17"/>
        <v>0</v>
      </c>
      <c r="AG27" s="8">
        <f t="shared" si="18"/>
        <v>0</v>
      </c>
      <c r="AQ27" s="40">
        <f t="shared" si="5"/>
        <v>0</v>
      </c>
      <c r="AR27" s="40">
        <f t="shared" si="19"/>
        <v>0</v>
      </c>
      <c r="AS27" s="40">
        <f t="shared" si="6"/>
        <v>0</v>
      </c>
      <c r="AT27" s="41">
        <f t="shared" si="20"/>
        <v>0</v>
      </c>
      <c r="AU27" s="49"/>
      <c r="AV27" s="50">
        <f t="shared" si="7"/>
        <v>0</v>
      </c>
      <c r="AW27" s="51"/>
      <c r="AX27" s="51">
        <f t="shared" si="21"/>
        <v>0</v>
      </c>
      <c r="AY27" s="50">
        <f t="shared" si="8"/>
        <v>0</v>
      </c>
      <c r="AZ27" s="51"/>
      <c r="BA27" s="51">
        <f t="shared" si="22"/>
        <v>0</v>
      </c>
      <c r="BB27" s="50">
        <f t="shared" si="9"/>
        <v>0</v>
      </c>
      <c r="BC27" s="51"/>
      <c r="BD27" s="51">
        <f t="shared" si="23"/>
        <v>0</v>
      </c>
      <c r="BE27" s="50">
        <f t="shared" si="10"/>
        <v>0</v>
      </c>
      <c r="BF27" s="51"/>
      <c r="BG27" s="51">
        <f t="shared" si="24"/>
        <v>0</v>
      </c>
      <c r="BH27" s="50">
        <f t="shared" si="11"/>
        <v>0</v>
      </c>
      <c r="BS27" s="106">
        <f t="shared" si="25"/>
        <v>0</v>
      </c>
      <c r="BT27" s="111">
        <f t="shared" si="26"/>
        <v>0</v>
      </c>
      <c r="BU27" s="111">
        <f t="shared" si="27"/>
        <v>0</v>
      </c>
      <c r="BV27" s="111">
        <f t="shared" si="28"/>
        <v>0</v>
      </c>
      <c r="BW27" s="111">
        <f t="shared" si="29"/>
        <v>0</v>
      </c>
      <c r="BX27" s="111">
        <f t="shared" si="30"/>
        <v>0</v>
      </c>
      <c r="BY27" s="111">
        <f t="shared" si="31"/>
        <v>0</v>
      </c>
      <c r="BZ27" s="111">
        <f t="shared" si="32"/>
        <v>0</v>
      </c>
      <c r="CA27" s="115">
        <f t="shared" si="33"/>
        <v>0</v>
      </c>
    </row>
    <row r="28" spans="2:87" x14ac:dyDescent="0.25">
      <c r="B28" s="5" t="s">
        <v>12</v>
      </c>
      <c r="C28" s="10" t="s">
        <v>31</v>
      </c>
      <c r="E28" s="1">
        <f t="shared" si="0"/>
        <v>0</v>
      </c>
      <c r="G28" s="8">
        <f t="shared" si="1"/>
        <v>0</v>
      </c>
      <c r="H28" s="1">
        <v>7.7600000000000002E-2</v>
      </c>
      <c r="I28" s="25">
        <f t="shared" si="2"/>
        <v>3.9271255060728747E-5</v>
      </c>
      <c r="J28" s="1">
        <v>0.10050000000000001</v>
      </c>
      <c r="K28" s="18">
        <f t="shared" si="3"/>
        <v>4.6962616822429908E-2</v>
      </c>
      <c r="L28" s="1">
        <v>8.7800000000000003E-2</v>
      </c>
      <c r="M28" s="25">
        <f t="shared" si="4"/>
        <v>4.1028037383177569E-2</v>
      </c>
      <c r="N28" s="1" t="s">
        <v>43</v>
      </c>
      <c r="P28" s="1">
        <v>1096</v>
      </c>
      <c r="Q28" s="1">
        <v>694</v>
      </c>
      <c r="R28" s="8">
        <f t="shared" si="13"/>
        <v>402</v>
      </c>
      <c r="S28" s="1">
        <v>991</v>
      </c>
      <c r="T28" s="1">
        <v>618</v>
      </c>
      <c r="U28" s="8">
        <f t="shared" si="14"/>
        <v>373</v>
      </c>
      <c r="V28" s="1">
        <v>1213</v>
      </c>
      <c r="W28" s="1">
        <v>777</v>
      </c>
      <c r="X28" s="8">
        <f t="shared" si="15"/>
        <v>436</v>
      </c>
      <c r="AA28" s="8">
        <f t="shared" si="16"/>
        <v>0</v>
      </c>
      <c r="AD28" s="8">
        <f t="shared" si="17"/>
        <v>0</v>
      </c>
      <c r="AG28" s="8">
        <f t="shared" si="18"/>
        <v>0</v>
      </c>
      <c r="AJ28" s="1">
        <v>261</v>
      </c>
      <c r="AK28" s="8">
        <v>1649</v>
      </c>
      <c r="AQ28" s="40">
        <f t="shared" si="5"/>
        <v>0</v>
      </c>
      <c r="AR28" s="40">
        <f t="shared" si="19"/>
        <v>0</v>
      </c>
      <c r="AS28" s="40">
        <f t="shared" si="6"/>
        <v>0</v>
      </c>
      <c r="AT28" s="41">
        <f t="shared" si="20"/>
        <v>0</v>
      </c>
      <c r="AU28" s="49">
        <v>2.2999999999999998</v>
      </c>
      <c r="AV28" s="50">
        <f t="shared" si="7"/>
        <v>4.6938775510204076</v>
      </c>
      <c r="AW28" s="51">
        <v>4</v>
      </c>
      <c r="AX28" s="51">
        <f t="shared" si="21"/>
        <v>1.7000000000000002</v>
      </c>
      <c r="AY28" s="50">
        <f t="shared" si="8"/>
        <v>3.4693877551020411</v>
      </c>
      <c r="AZ28" s="51">
        <v>4.4000000000000004</v>
      </c>
      <c r="BA28" s="51">
        <f t="shared" si="22"/>
        <v>2.1000000000000005</v>
      </c>
      <c r="BB28" s="50">
        <f t="shared" si="9"/>
        <v>4.2857142857142865</v>
      </c>
      <c r="BC28" s="51">
        <v>4.3</v>
      </c>
      <c r="BD28" s="51">
        <f t="shared" si="23"/>
        <v>2</v>
      </c>
      <c r="BE28" s="50">
        <f t="shared" si="10"/>
        <v>4.0816326530612246</v>
      </c>
      <c r="BF28" s="51">
        <v>3.2</v>
      </c>
      <c r="BG28" s="51">
        <f t="shared" si="24"/>
        <v>0.90000000000000036</v>
      </c>
      <c r="BH28" s="50">
        <f t="shared" si="11"/>
        <v>1.8367346938775517</v>
      </c>
      <c r="BI28" s="1">
        <v>23</v>
      </c>
      <c r="BJ28" s="106">
        <v>2.2410000000000001</v>
      </c>
      <c r="BK28" s="111">
        <v>4.681</v>
      </c>
      <c r="BL28" s="111">
        <v>3.16</v>
      </c>
      <c r="BM28" s="111">
        <v>5.8819999999999997</v>
      </c>
      <c r="BN28" s="111">
        <v>9.1229999999999993</v>
      </c>
      <c r="BO28" s="111">
        <v>7.8410000000000002</v>
      </c>
      <c r="BP28" s="111">
        <v>11.441000000000001</v>
      </c>
      <c r="BQ28" s="111">
        <v>18</v>
      </c>
      <c r="BR28" s="111">
        <v>22</v>
      </c>
      <c r="BS28" s="106">
        <f t="shared" si="25"/>
        <v>1.3609999999999998</v>
      </c>
      <c r="BT28" s="111">
        <f t="shared" si="26"/>
        <v>3.2409999999999997</v>
      </c>
      <c r="BU28" s="111">
        <f t="shared" si="27"/>
        <v>4.6019999999999994</v>
      </c>
      <c r="BV28" s="111">
        <f t="shared" si="28"/>
        <v>1.9590000000000005</v>
      </c>
      <c r="BW28" s="111">
        <f t="shared" si="29"/>
        <v>3.3200000000000003</v>
      </c>
      <c r="BX28" s="111">
        <f t="shared" si="30"/>
        <v>6.5589999999999993</v>
      </c>
      <c r="BY28" s="111">
        <f t="shared" si="31"/>
        <v>4.8820000000000014</v>
      </c>
      <c r="BZ28" s="111">
        <f t="shared" si="32"/>
        <v>1.1150000000000002</v>
      </c>
      <c r="CA28" s="115">
        <f t="shared" si="33"/>
        <v>4</v>
      </c>
      <c r="CB28" s="122">
        <f>BK28/$BJ28</f>
        <v>2.0887996430165106</v>
      </c>
      <c r="CC28" s="122">
        <f t="shared" ref="CC28" si="41">BL28/$BJ28</f>
        <v>1.4100847835787595</v>
      </c>
      <c r="CD28" s="122">
        <f t="shared" ref="CD28" si="42">BM28/$BJ28</f>
        <v>2.6247211066488174</v>
      </c>
      <c r="CE28" s="122">
        <f t="shared" ref="CE28" si="43">BN28/$BJ28</f>
        <v>4.0709504685408291</v>
      </c>
      <c r="CF28" s="122">
        <f t="shared" ref="CF28" si="44">BO28/$BJ28</f>
        <v>3.4988844265952701</v>
      </c>
      <c r="CG28" s="122">
        <f t="shared" ref="CG28" si="45">BP28/$BJ28</f>
        <v>5.1053101294065151</v>
      </c>
      <c r="CH28" s="122">
        <f t="shared" ref="CH28" si="46">BQ28/$BJ28</f>
        <v>8.0321285140562253</v>
      </c>
      <c r="CI28" s="92">
        <f t="shared" ref="CI28" si="47">BR28/$BJ28</f>
        <v>9.8170459616242738</v>
      </c>
    </row>
    <row r="29" spans="2:87" x14ac:dyDescent="0.25">
      <c r="C29" s="10" t="s">
        <v>32</v>
      </c>
      <c r="E29" s="1">
        <f t="shared" si="0"/>
        <v>0</v>
      </c>
      <c r="G29" s="8">
        <f t="shared" si="1"/>
        <v>0</v>
      </c>
      <c r="H29" s="1">
        <v>7.7200000000000005E-2</v>
      </c>
      <c r="I29" s="25">
        <f t="shared" si="2"/>
        <v>3.9068825910931178E-5</v>
      </c>
      <c r="J29" s="1">
        <v>9.8100000000000007E-2</v>
      </c>
      <c r="K29" s="18">
        <f t="shared" si="3"/>
        <v>4.5841121495327104E-2</v>
      </c>
      <c r="L29" s="1">
        <v>8.7400000000000005E-2</v>
      </c>
      <c r="M29" s="25">
        <f t="shared" si="4"/>
        <v>4.08411214953271E-2</v>
      </c>
      <c r="P29" s="1">
        <v>1116</v>
      </c>
      <c r="Q29" s="1">
        <v>686</v>
      </c>
      <c r="R29" s="8">
        <f t="shared" si="13"/>
        <v>430</v>
      </c>
      <c r="S29" s="1">
        <v>1007</v>
      </c>
      <c r="T29" s="1">
        <v>612</v>
      </c>
      <c r="U29" s="8">
        <f t="shared" si="14"/>
        <v>395</v>
      </c>
      <c r="V29" s="1">
        <v>1228</v>
      </c>
      <c r="W29" s="1">
        <v>759</v>
      </c>
      <c r="X29" s="8">
        <f t="shared" si="15"/>
        <v>469</v>
      </c>
      <c r="AA29" s="8">
        <f t="shared" si="16"/>
        <v>0</v>
      </c>
      <c r="AD29" s="8">
        <f t="shared" si="17"/>
        <v>0</v>
      </c>
      <c r="AG29" s="8">
        <f t="shared" si="18"/>
        <v>0</v>
      </c>
      <c r="AJ29" s="1">
        <v>272</v>
      </c>
      <c r="AK29" s="8">
        <v>1645</v>
      </c>
      <c r="AQ29" s="40">
        <f t="shared" si="5"/>
        <v>0</v>
      </c>
      <c r="AR29" s="40">
        <f t="shared" si="19"/>
        <v>0</v>
      </c>
      <c r="AS29" s="40">
        <f t="shared" si="6"/>
        <v>0</v>
      </c>
      <c r="AT29" s="41">
        <f t="shared" si="20"/>
        <v>0</v>
      </c>
      <c r="AU29" s="49"/>
      <c r="AV29" s="50">
        <f t="shared" si="7"/>
        <v>0</v>
      </c>
      <c r="AW29" s="51"/>
      <c r="AX29" s="51">
        <f t="shared" si="21"/>
        <v>0</v>
      </c>
      <c r="AY29" s="50">
        <f t="shared" si="8"/>
        <v>0</v>
      </c>
      <c r="AZ29" s="51"/>
      <c r="BA29" s="51">
        <f t="shared" si="22"/>
        <v>0</v>
      </c>
      <c r="BB29" s="50">
        <f t="shared" si="9"/>
        <v>0</v>
      </c>
      <c r="BC29" s="51"/>
      <c r="BD29" s="51">
        <f t="shared" si="23"/>
        <v>0</v>
      </c>
      <c r="BE29" s="50">
        <f t="shared" si="10"/>
        <v>0</v>
      </c>
      <c r="BF29" s="51"/>
      <c r="BG29" s="51">
        <f t="shared" si="24"/>
        <v>0</v>
      </c>
      <c r="BH29" s="50">
        <f t="shared" si="11"/>
        <v>0</v>
      </c>
      <c r="BS29" s="106">
        <f t="shared" si="25"/>
        <v>0</v>
      </c>
      <c r="BT29" s="111">
        <f t="shared" si="26"/>
        <v>0</v>
      </c>
      <c r="BU29" s="111">
        <f t="shared" si="27"/>
        <v>0</v>
      </c>
      <c r="BV29" s="111">
        <f t="shared" si="28"/>
        <v>0</v>
      </c>
      <c r="BW29" s="111">
        <f t="shared" si="29"/>
        <v>0</v>
      </c>
      <c r="BX29" s="111">
        <f t="shared" si="30"/>
        <v>0</v>
      </c>
      <c r="BY29" s="111">
        <f t="shared" si="31"/>
        <v>0</v>
      </c>
      <c r="BZ29" s="111">
        <f t="shared" si="32"/>
        <v>0</v>
      </c>
      <c r="CA29" s="115">
        <f t="shared" si="33"/>
        <v>0</v>
      </c>
    </row>
    <row r="30" spans="2:87" x14ac:dyDescent="0.25">
      <c r="C30" s="10" t="s">
        <v>33</v>
      </c>
      <c r="E30" s="1">
        <f t="shared" si="0"/>
        <v>0</v>
      </c>
      <c r="G30" s="8">
        <f t="shared" si="1"/>
        <v>0</v>
      </c>
      <c r="I30" s="25">
        <f t="shared" si="2"/>
        <v>0</v>
      </c>
      <c r="J30" s="1">
        <v>0.10059999999999999</v>
      </c>
      <c r="K30" s="18">
        <f t="shared" si="3"/>
        <v>4.7009345794392518E-2</v>
      </c>
      <c r="L30" s="1">
        <v>8.8499999999999995E-2</v>
      </c>
      <c r="M30" s="25">
        <f t="shared" si="4"/>
        <v>4.1355140186915884E-2</v>
      </c>
      <c r="R30" s="8">
        <f t="shared" si="13"/>
        <v>0</v>
      </c>
      <c r="U30" s="8">
        <f t="shared" si="14"/>
        <v>0</v>
      </c>
      <c r="X30" s="8">
        <f t="shared" si="15"/>
        <v>0</v>
      </c>
      <c r="AA30" s="8">
        <f t="shared" si="16"/>
        <v>0</v>
      </c>
      <c r="AD30" s="8">
        <f t="shared" si="17"/>
        <v>0</v>
      </c>
      <c r="AG30" s="8">
        <f t="shared" si="18"/>
        <v>0</v>
      </c>
      <c r="AJ30" s="1">
        <v>269</v>
      </c>
      <c r="AK30" s="8">
        <v>1650</v>
      </c>
      <c r="AQ30" s="40">
        <f t="shared" si="5"/>
        <v>0</v>
      </c>
      <c r="AR30" s="40">
        <f t="shared" si="19"/>
        <v>0</v>
      </c>
      <c r="AS30" s="40">
        <f t="shared" si="6"/>
        <v>0</v>
      </c>
      <c r="AT30" s="41">
        <f t="shared" si="20"/>
        <v>0</v>
      </c>
      <c r="AU30" s="49"/>
      <c r="AV30" s="50">
        <f t="shared" si="7"/>
        <v>0</v>
      </c>
      <c r="AW30" s="51"/>
      <c r="AX30" s="51">
        <f t="shared" si="21"/>
        <v>0</v>
      </c>
      <c r="AY30" s="50">
        <f t="shared" si="8"/>
        <v>0</v>
      </c>
      <c r="AZ30" s="51"/>
      <c r="BA30" s="51">
        <f t="shared" si="22"/>
        <v>0</v>
      </c>
      <c r="BB30" s="50">
        <f t="shared" si="9"/>
        <v>0</v>
      </c>
      <c r="BC30" s="51"/>
      <c r="BD30" s="51">
        <f t="shared" si="23"/>
        <v>0</v>
      </c>
      <c r="BE30" s="50">
        <f t="shared" si="10"/>
        <v>0</v>
      </c>
      <c r="BF30" s="51"/>
      <c r="BG30" s="51">
        <f t="shared" si="24"/>
        <v>0</v>
      </c>
      <c r="BH30" s="50">
        <f t="shared" si="11"/>
        <v>0</v>
      </c>
      <c r="BS30" s="106">
        <f t="shared" si="25"/>
        <v>0</v>
      </c>
      <c r="BT30" s="111">
        <f t="shared" si="26"/>
        <v>0</v>
      </c>
      <c r="BU30" s="111">
        <f t="shared" si="27"/>
        <v>0</v>
      </c>
      <c r="BV30" s="111">
        <f t="shared" si="28"/>
        <v>0</v>
      </c>
      <c r="BW30" s="111">
        <f t="shared" si="29"/>
        <v>0</v>
      </c>
      <c r="BX30" s="111">
        <f t="shared" si="30"/>
        <v>0</v>
      </c>
      <c r="BY30" s="111">
        <f t="shared" si="31"/>
        <v>0</v>
      </c>
      <c r="BZ30" s="111">
        <f t="shared" si="32"/>
        <v>0</v>
      </c>
      <c r="CA30" s="115">
        <f t="shared" si="33"/>
        <v>0</v>
      </c>
    </row>
    <row r="31" spans="2:87" x14ac:dyDescent="0.25">
      <c r="C31" s="10" t="s">
        <v>34</v>
      </c>
      <c r="E31" s="1">
        <f t="shared" si="0"/>
        <v>0</v>
      </c>
      <c r="G31" s="8">
        <f t="shared" si="1"/>
        <v>0</v>
      </c>
      <c r="I31" s="25">
        <f t="shared" si="2"/>
        <v>0</v>
      </c>
      <c r="J31" s="1">
        <v>9.9500000000000005E-2</v>
      </c>
      <c r="K31" s="18">
        <f t="shared" si="3"/>
        <v>4.6495327102803741E-2</v>
      </c>
      <c r="L31" s="1">
        <v>8.8300000000000003E-2</v>
      </c>
      <c r="M31" s="25">
        <f t="shared" si="4"/>
        <v>4.1261682242990656E-2</v>
      </c>
      <c r="R31" s="8">
        <f t="shared" si="13"/>
        <v>0</v>
      </c>
      <c r="U31" s="8">
        <f t="shared" si="14"/>
        <v>0</v>
      </c>
      <c r="X31" s="8">
        <f t="shared" si="15"/>
        <v>0</v>
      </c>
      <c r="AA31" s="8">
        <f t="shared" si="16"/>
        <v>0</v>
      </c>
      <c r="AD31" s="8">
        <f t="shared" si="17"/>
        <v>0</v>
      </c>
      <c r="AG31" s="8">
        <f t="shared" si="18"/>
        <v>0</v>
      </c>
      <c r="AJ31" s="1">
        <v>268</v>
      </c>
      <c r="AK31" s="8">
        <v>1648</v>
      </c>
      <c r="AQ31" s="40">
        <f t="shared" si="5"/>
        <v>0</v>
      </c>
      <c r="AR31" s="40">
        <f t="shared" si="19"/>
        <v>0</v>
      </c>
      <c r="AS31" s="40">
        <f t="shared" si="6"/>
        <v>0</v>
      </c>
      <c r="AT31" s="41">
        <f t="shared" si="20"/>
        <v>0</v>
      </c>
      <c r="AU31" s="49"/>
      <c r="AV31" s="50">
        <f t="shared" si="7"/>
        <v>0</v>
      </c>
      <c r="AW31" s="51"/>
      <c r="AX31" s="51">
        <f t="shared" si="21"/>
        <v>0</v>
      </c>
      <c r="AY31" s="50">
        <f t="shared" si="8"/>
        <v>0</v>
      </c>
      <c r="AZ31" s="51"/>
      <c r="BA31" s="51">
        <f t="shared" si="22"/>
        <v>0</v>
      </c>
      <c r="BB31" s="50">
        <f t="shared" si="9"/>
        <v>0</v>
      </c>
      <c r="BC31" s="51"/>
      <c r="BD31" s="51">
        <f t="shared" si="23"/>
        <v>0</v>
      </c>
      <c r="BE31" s="50">
        <f t="shared" si="10"/>
        <v>0</v>
      </c>
      <c r="BF31" s="51"/>
      <c r="BG31" s="51">
        <f t="shared" si="24"/>
        <v>0</v>
      </c>
      <c r="BH31" s="50">
        <f t="shared" si="11"/>
        <v>0</v>
      </c>
      <c r="BS31" s="106">
        <f t="shared" si="25"/>
        <v>0</v>
      </c>
      <c r="BT31" s="111">
        <f t="shared" si="26"/>
        <v>0</v>
      </c>
      <c r="BU31" s="111">
        <f t="shared" si="27"/>
        <v>0</v>
      </c>
      <c r="BV31" s="111">
        <f t="shared" si="28"/>
        <v>0</v>
      </c>
      <c r="BW31" s="111">
        <f t="shared" si="29"/>
        <v>0</v>
      </c>
      <c r="BX31" s="111">
        <f t="shared" si="30"/>
        <v>0</v>
      </c>
      <c r="BY31" s="111">
        <f t="shared" si="31"/>
        <v>0</v>
      </c>
      <c r="BZ31" s="111">
        <f t="shared" si="32"/>
        <v>0</v>
      </c>
      <c r="CA31" s="115">
        <f t="shared" si="33"/>
        <v>0</v>
      </c>
    </row>
    <row r="32" spans="2:87" x14ac:dyDescent="0.25">
      <c r="C32" s="10" t="s">
        <v>29</v>
      </c>
      <c r="E32" s="1">
        <f t="shared" si="0"/>
        <v>0</v>
      </c>
      <c r="G32" s="8">
        <f t="shared" si="1"/>
        <v>0</v>
      </c>
      <c r="I32" s="25">
        <f t="shared" si="2"/>
        <v>0</v>
      </c>
      <c r="K32" s="18">
        <f t="shared" si="3"/>
        <v>0</v>
      </c>
      <c r="M32" s="25">
        <f t="shared" si="4"/>
        <v>0</v>
      </c>
      <c r="R32" s="8">
        <f t="shared" si="13"/>
        <v>0</v>
      </c>
      <c r="U32" s="8">
        <f t="shared" si="14"/>
        <v>0</v>
      </c>
      <c r="X32" s="8">
        <f t="shared" si="15"/>
        <v>0</v>
      </c>
      <c r="AA32" s="8">
        <f t="shared" si="16"/>
        <v>0</v>
      </c>
      <c r="AD32" s="8">
        <f t="shared" si="17"/>
        <v>0</v>
      </c>
      <c r="AG32" s="8">
        <f t="shared" si="18"/>
        <v>0</v>
      </c>
      <c r="AQ32" s="40">
        <f t="shared" si="5"/>
        <v>0</v>
      </c>
      <c r="AR32" s="40">
        <f t="shared" si="19"/>
        <v>0</v>
      </c>
      <c r="AS32" s="40">
        <f t="shared" si="6"/>
        <v>0</v>
      </c>
      <c r="AT32" s="41">
        <f t="shared" si="20"/>
        <v>0</v>
      </c>
      <c r="AU32" s="49"/>
      <c r="AV32" s="50">
        <f t="shared" si="7"/>
        <v>0</v>
      </c>
      <c r="AW32" s="51"/>
      <c r="AX32" s="51">
        <f t="shared" si="21"/>
        <v>0</v>
      </c>
      <c r="AY32" s="50">
        <f t="shared" si="8"/>
        <v>0</v>
      </c>
      <c r="AZ32" s="51"/>
      <c r="BA32" s="51">
        <f t="shared" si="22"/>
        <v>0</v>
      </c>
      <c r="BB32" s="50">
        <f t="shared" si="9"/>
        <v>0</v>
      </c>
      <c r="BC32" s="51"/>
      <c r="BD32" s="51">
        <f t="shared" si="23"/>
        <v>0</v>
      </c>
      <c r="BE32" s="50">
        <f t="shared" si="10"/>
        <v>0</v>
      </c>
      <c r="BF32" s="51"/>
      <c r="BG32" s="51">
        <f t="shared" si="24"/>
        <v>0</v>
      </c>
      <c r="BH32" s="50">
        <f t="shared" si="11"/>
        <v>0</v>
      </c>
      <c r="BS32" s="106">
        <f t="shared" si="25"/>
        <v>0</v>
      </c>
      <c r="BT32" s="111">
        <f t="shared" si="26"/>
        <v>0</v>
      </c>
      <c r="BU32" s="111">
        <f t="shared" si="27"/>
        <v>0</v>
      </c>
      <c r="BV32" s="111">
        <f t="shared" si="28"/>
        <v>0</v>
      </c>
      <c r="BW32" s="111">
        <f t="shared" si="29"/>
        <v>0</v>
      </c>
      <c r="BX32" s="111">
        <f t="shared" si="30"/>
        <v>0</v>
      </c>
      <c r="BY32" s="111">
        <f t="shared" si="31"/>
        <v>0</v>
      </c>
      <c r="BZ32" s="111">
        <f t="shared" si="32"/>
        <v>0</v>
      </c>
      <c r="CA32" s="115">
        <f t="shared" si="33"/>
        <v>0</v>
      </c>
    </row>
    <row r="33" spans="2:87" x14ac:dyDescent="0.25">
      <c r="C33" s="10" t="s">
        <v>30</v>
      </c>
      <c r="E33" s="1">
        <f t="shared" si="0"/>
        <v>0</v>
      </c>
      <c r="G33" s="8">
        <f t="shared" si="1"/>
        <v>0</v>
      </c>
      <c r="I33" s="25">
        <f t="shared" si="2"/>
        <v>0</v>
      </c>
      <c r="K33" s="18">
        <f t="shared" si="3"/>
        <v>0</v>
      </c>
      <c r="M33" s="25">
        <f t="shared" si="4"/>
        <v>0</v>
      </c>
      <c r="R33" s="8">
        <f t="shared" si="13"/>
        <v>0</v>
      </c>
      <c r="U33" s="8">
        <f t="shared" si="14"/>
        <v>0</v>
      </c>
      <c r="X33" s="8">
        <f t="shared" si="15"/>
        <v>0</v>
      </c>
      <c r="AA33" s="8">
        <f t="shared" si="16"/>
        <v>0</v>
      </c>
      <c r="AD33" s="8">
        <f t="shared" si="17"/>
        <v>0</v>
      </c>
      <c r="AG33" s="8">
        <f t="shared" si="18"/>
        <v>0</v>
      </c>
      <c r="AQ33" s="40">
        <f t="shared" si="5"/>
        <v>0</v>
      </c>
      <c r="AR33" s="40">
        <f t="shared" si="19"/>
        <v>0</v>
      </c>
      <c r="AS33" s="40">
        <f t="shared" si="6"/>
        <v>0</v>
      </c>
      <c r="AT33" s="41">
        <f t="shared" si="20"/>
        <v>0</v>
      </c>
      <c r="AU33" s="49"/>
      <c r="AV33" s="50">
        <f t="shared" si="7"/>
        <v>0</v>
      </c>
      <c r="AW33" s="51"/>
      <c r="AX33" s="51">
        <f t="shared" si="21"/>
        <v>0</v>
      </c>
      <c r="AY33" s="50">
        <f t="shared" si="8"/>
        <v>0</v>
      </c>
      <c r="AZ33" s="51"/>
      <c r="BA33" s="51">
        <f t="shared" si="22"/>
        <v>0</v>
      </c>
      <c r="BB33" s="50">
        <f t="shared" si="9"/>
        <v>0</v>
      </c>
      <c r="BC33" s="51"/>
      <c r="BD33" s="51">
        <f t="shared" si="23"/>
        <v>0</v>
      </c>
      <c r="BE33" s="50">
        <f t="shared" si="10"/>
        <v>0</v>
      </c>
      <c r="BF33" s="51"/>
      <c r="BG33" s="51">
        <f t="shared" si="24"/>
        <v>0</v>
      </c>
      <c r="BH33" s="50">
        <f t="shared" si="11"/>
        <v>0</v>
      </c>
      <c r="BS33" s="106">
        <f t="shared" si="25"/>
        <v>0</v>
      </c>
      <c r="BT33" s="111">
        <f t="shared" si="26"/>
        <v>0</v>
      </c>
      <c r="BU33" s="111">
        <f t="shared" si="27"/>
        <v>0</v>
      </c>
      <c r="BV33" s="111">
        <f t="shared" si="28"/>
        <v>0</v>
      </c>
      <c r="BW33" s="111">
        <f t="shared" si="29"/>
        <v>0</v>
      </c>
      <c r="BX33" s="111">
        <f t="shared" si="30"/>
        <v>0</v>
      </c>
      <c r="BY33" s="111">
        <f t="shared" si="31"/>
        <v>0</v>
      </c>
      <c r="BZ33" s="111">
        <f t="shared" si="32"/>
        <v>0</v>
      </c>
      <c r="CA33" s="115">
        <f t="shared" si="33"/>
        <v>0</v>
      </c>
    </row>
    <row r="34" spans="2:87" x14ac:dyDescent="0.25">
      <c r="C34" s="10" t="s">
        <v>10</v>
      </c>
      <c r="E34" s="1">
        <f t="shared" si="0"/>
        <v>0</v>
      </c>
      <c r="G34" s="8">
        <f t="shared" si="1"/>
        <v>0</v>
      </c>
      <c r="I34" s="25">
        <f t="shared" si="2"/>
        <v>0</v>
      </c>
      <c r="K34" s="18">
        <f t="shared" si="3"/>
        <v>0</v>
      </c>
      <c r="M34" s="25">
        <f t="shared" si="4"/>
        <v>0</v>
      </c>
      <c r="R34" s="8">
        <f t="shared" si="13"/>
        <v>0</v>
      </c>
      <c r="U34" s="8">
        <f t="shared" si="14"/>
        <v>0</v>
      </c>
      <c r="X34" s="8">
        <f t="shared" si="15"/>
        <v>0</v>
      </c>
      <c r="AA34" s="8">
        <f t="shared" si="16"/>
        <v>0</v>
      </c>
      <c r="AD34" s="8">
        <f t="shared" si="17"/>
        <v>0</v>
      </c>
      <c r="AG34" s="8">
        <f t="shared" si="18"/>
        <v>0</v>
      </c>
      <c r="AQ34" s="40">
        <f t="shared" si="5"/>
        <v>0</v>
      </c>
      <c r="AR34" s="40">
        <f t="shared" si="19"/>
        <v>0</v>
      </c>
      <c r="AS34" s="40">
        <f t="shared" si="6"/>
        <v>0</v>
      </c>
      <c r="AT34" s="41">
        <f t="shared" si="20"/>
        <v>0</v>
      </c>
      <c r="AU34" s="49"/>
      <c r="AV34" s="50">
        <f t="shared" si="7"/>
        <v>0</v>
      </c>
      <c r="AW34" s="51"/>
      <c r="AX34" s="51">
        <f t="shared" si="21"/>
        <v>0</v>
      </c>
      <c r="AY34" s="50">
        <f t="shared" si="8"/>
        <v>0</v>
      </c>
      <c r="AZ34" s="51"/>
      <c r="BA34" s="51">
        <f t="shared" si="22"/>
        <v>0</v>
      </c>
      <c r="BB34" s="50">
        <f t="shared" si="9"/>
        <v>0</v>
      </c>
      <c r="BC34" s="51"/>
      <c r="BD34" s="51">
        <f t="shared" si="23"/>
        <v>0</v>
      </c>
      <c r="BE34" s="50">
        <f t="shared" si="10"/>
        <v>0</v>
      </c>
      <c r="BF34" s="51"/>
      <c r="BG34" s="51">
        <f t="shared" si="24"/>
        <v>0</v>
      </c>
      <c r="BH34" s="50">
        <f t="shared" si="11"/>
        <v>0</v>
      </c>
      <c r="BS34" s="106">
        <f t="shared" si="25"/>
        <v>0</v>
      </c>
      <c r="BT34" s="111">
        <f t="shared" si="26"/>
        <v>0</v>
      </c>
      <c r="BU34" s="111">
        <f t="shared" si="27"/>
        <v>0</v>
      </c>
      <c r="BV34" s="111">
        <f t="shared" si="28"/>
        <v>0</v>
      </c>
      <c r="BW34" s="111">
        <f t="shared" si="29"/>
        <v>0</v>
      </c>
      <c r="BX34" s="111">
        <f t="shared" si="30"/>
        <v>0</v>
      </c>
      <c r="BY34" s="111">
        <f t="shared" si="31"/>
        <v>0</v>
      </c>
      <c r="BZ34" s="111">
        <f t="shared" si="32"/>
        <v>0</v>
      </c>
      <c r="CA34" s="115">
        <f t="shared" si="33"/>
        <v>0</v>
      </c>
    </row>
    <row r="35" spans="2:87" x14ac:dyDescent="0.25">
      <c r="C35" s="10" t="s">
        <v>35</v>
      </c>
      <c r="E35" s="1">
        <f t="shared" si="0"/>
        <v>0</v>
      </c>
      <c r="G35" s="8">
        <f t="shared" si="1"/>
        <v>0</v>
      </c>
      <c r="I35" s="25">
        <f t="shared" si="2"/>
        <v>0</v>
      </c>
      <c r="K35" s="18">
        <f t="shared" si="3"/>
        <v>0</v>
      </c>
      <c r="M35" s="25">
        <f t="shared" si="4"/>
        <v>0</v>
      </c>
      <c r="R35" s="8">
        <f t="shared" si="13"/>
        <v>0</v>
      </c>
      <c r="U35" s="8">
        <f t="shared" si="14"/>
        <v>0</v>
      </c>
      <c r="X35" s="8">
        <f t="shared" si="15"/>
        <v>0</v>
      </c>
      <c r="AA35" s="8">
        <f t="shared" si="16"/>
        <v>0</v>
      </c>
      <c r="AD35" s="8">
        <f t="shared" si="17"/>
        <v>0</v>
      </c>
      <c r="AG35" s="8">
        <f t="shared" si="18"/>
        <v>0</v>
      </c>
      <c r="AQ35" s="40">
        <f t="shared" si="5"/>
        <v>0</v>
      </c>
      <c r="AR35" s="40">
        <f t="shared" si="19"/>
        <v>0</v>
      </c>
      <c r="AS35" s="40">
        <f t="shared" si="6"/>
        <v>0</v>
      </c>
      <c r="AT35" s="41">
        <f t="shared" si="20"/>
        <v>0</v>
      </c>
      <c r="AU35" s="49"/>
      <c r="AV35" s="50">
        <f t="shared" si="7"/>
        <v>0</v>
      </c>
      <c r="AW35" s="51"/>
      <c r="AX35" s="51">
        <f t="shared" si="21"/>
        <v>0</v>
      </c>
      <c r="AY35" s="50">
        <f t="shared" si="8"/>
        <v>0</v>
      </c>
      <c r="AZ35" s="51"/>
      <c r="BA35" s="51">
        <f t="shared" si="22"/>
        <v>0</v>
      </c>
      <c r="BB35" s="50">
        <f t="shared" si="9"/>
        <v>0</v>
      </c>
      <c r="BC35" s="51"/>
      <c r="BD35" s="51">
        <f t="shared" si="23"/>
        <v>0</v>
      </c>
      <c r="BE35" s="50">
        <f t="shared" si="10"/>
        <v>0</v>
      </c>
      <c r="BF35" s="51"/>
      <c r="BG35" s="51">
        <f t="shared" si="24"/>
        <v>0</v>
      </c>
      <c r="BH35" s="50">
        <f t="shared" si="11"/>
        <v>0</v>
      </c>
      <c r="BS35" s="106">
        <f t="shared" si="25"/>
        <v>0</v>
      </c>
      <c r="BT35" s="111">
        <f t="shared" si="26"/>
        <v>0</v>
      </c>
      <c r="BU35" s="111">
        <f t="shared" si="27"/>
        <v>0</v>
      </c>
      <c r="BV35" s="111">
        <f t="shared" si="28"/>
        <v>0</v>
      </c>
      <c r="BW35" s="111">
        <f t="shared" si="29"/>
        <v>0</v>
      </c>
      <c r="BX35" s="111">
        <f t="shared" si="30"/>
        <v>0</v>
      </c>
      <c r="BY35" s="111">
        <f t="shared" si="31"/>
        <v>0</v>
      </c>
      <c r="BZ35" s="111">
        <f t="shared" si="32"/>
        <v>0</v>
      </c>
      <c r="CA35" s="115">
        <f t="shared" si="33"/>
        <v>0</v>
      </c>
    </row>
    <row r="36" spans="2:87" x14ac:dyDescent="0.25">
      <c r="C36" s="10" t="s">
        <v>36</v>
      </c>
      <c r="E36" s="1">
        <f t="shared" si="0"/>
        <v>0</v>
      </c>
      <c r="G36" s="8">
        <f t="shared" si="1"/>
        <v>0</v>
      </c>
      <c r="I36" s="25">
        <f t="shared" si="2"/>
        <v>0</v>
      </c>
      <c r="J36" s="1">
        <v>5.7000000000000002E-2</v>
      </c>
      <c r="K36" s="18">
        <f t="shared" si="3"/>
        <v>2.6635514018691589E-2</v>
      </c>
      <c r="M36" s="25">
        <f t="shared" si="4"/>
        <v>0</v>
      </c>
      <c r="R36" s="8">
        <f t="shared" si="13"/>
        <v>0</v>
      </c>
      <c r="U36" s="8">
        <f t="shared" si="14"/>
        <v>0</v>
      </c>
      <c r="X36" s="8">
        <f t="shared" si="15"/>
        <v>0</v>
      </c>
      <c r="AA36" s="8">
        <f t="shared" si="16"/>
        <v>0</v>
      </c>
      <c r="AD36" s="8">
        <f t="shared" si="17"/>
        <v>0</v>
      </c>
      <c r="AG36" s="8">
        <f t="shared" si="18"/>
        <v>0</v>
      </c>
      <c r="AQ36" s="40">
        <f t="shared" si="5"/>
        <v>0</v>
      </c>
      <c r="AR36" s="40">
        <f t="shared" si="19"/>
        <v>0</v>
      </c>
      <c r="AS36" s="40">
        <f t="shared" si="6"/>
        <v>0</v>
      </c>
      <c r="AT36" s="41">
        <f t="shared" si="20"/>
        <v>0</v>
      </c>
      <c r="AU36" s="49"/>
      <c r="AV36" s="50">
        <f t="shared" si="7"/>
        <v>0</v>
      </c>
      <c r="AW36" s="51"/>
      <c r="AX36" s="51">
        <f t="shared" si="21"/>
        <v>0</v>
      </c>
      <c r="AY36" s="50">
        <f t="shared" si="8"/>
        <v>0</v>
      </c>
      <c r="AZ36" s="51"/>
      <c r="BA36" s="51">
        <f t="shared" si="22"/>
        <v>0</v>
      </c>
      <c r="BB36" s="50">
        <f t="shared" si="9"/>
        <v>0</v>
      </c>
      <c r="BC36" s="51"/>
      <c r="BD36" s="51">
        <f t="shared" si="23"/>
        <v>0</v>
      </c>
      <c r="BE36" s="50">
        <f t="shared" si="10"/>
        <v>0</v>
      </c>
      <c r="BF36" s="51"/>
      <c r="BG36" s="51">
        <f t="shared" si="24"/>
        <v>0</v>
      </c>
      <c r="BH36" s="50">
        <f t="shared" si="11"/>
        <v>0</v>
      </c>
      <c r="BS36" s="106">
        <f t="shared" si="25"/>
        <v>0</v>
      </c>
      <c r="BT36" s="111">
        <f t="shared" si="26"/>
        <v>0</v>
      </c>
      <c r="BU36" s="111">
        <f t="shared" si="27"/>
        <v>0</v>
      </c>
      <c r="BV36" s="111">
        <f t="shared" si="28"/>
        <v>0</v>
      </c>
      <c r="BW36" s="111">
        <f t="shared" si="29"/>
        <v>0</v>
      </c>
      <c r="BX36" s="111">
        <f t="shared" si="30"/>
        <v>0</v>
      </c>
      <c r="BY36" s="111">
        <f t="shared" si="31"/>
        <v>0</v>
      </c>
      <c r="BZ36" s="111">
        <f t="shared" si="32"/>
        <v>0</v>
      </c>
      <c r="CA36" s="115">
        <f t="shared" si="33"/>
        <v>0</v>
      </c>
    </row>
    <row r="37" spans="2:87" x14ac:dyDescent="0.25">
      <c r="B37" s="5" t="s">
        <v>13</v>
      </c>
      <c r="C37" s="10" t="s">
        <v>31</v>
      </c>
      <c r="E37" s="1">
        <f t="shared" si="0"/>
        <v>0</v>
      </c>
      <c r="G37" s="8">
        <f t="shared" si="1"/>
        <v>0</v>
      </c>
      <c r="H37" s="1">
        <v>8.2600000000000007E-2</v>
      </c>
      <c r="I37" s="25">
        <f t="shared" si="2"/>
        <v>4.1801619433198387E-5</v>
      </c>
      <c r="J37" s="1">
        <v>0.1016</v>
      </c>
      <c r="K37" s="18">
        <f t="shared" si="3"/>
        <v>4.7476635514018685E-2</v>
      </c>
      <c r="L37" s="1">
        <v>8.8999999999999996E-2</v>
      </c>
      <c r="M37" s="25">
        <f t="shared" si="4"/>
        <v>4.1588785046728971E-2</v>
      </c>
      <c r="N37" s="1" t="s">
        <v>43</v>
      </c>
      <c r="P37" s="1">
        <v>1079</v>
      </c>
      <c r="Q37" s="1">
        <v>685</v>
      </c>
      <c r="R37" s="8">
        <f t="shared" si="13"/>
        <v>394</v>
      </c>
      <c r="S37" s="1">
        <v>973</v>
      </c>
      <c r="T37" s="1">
        <v>608</v>
      </c>
      <c r="U37" s="8">
        <f t="shared" si="14"/>
        <v>365</v>
      </c>
      <c r="V37" s="1">
        <v>1193</v>
      </c>
      <c r="W37" s="1">
        <v>741</v>
      </c>
      <c r="X37" s="8">
        <f t="shared" si="15"/>
        <v>452</v>
      </c>
      <c r="AA37" s="8">
        <f t="shared" si="16"/>
        <v>0</v>
      </c>
      <c r="AD37" s="8">
        <f t="shared" si="17"/>
        <v>0</v>
      </c>
      <c r="AG37" s="8">
        <f t="shared" si="18"/>
        <v>0</v>
      </c>
      <c r="AJ37" s="1">
        <v>135</v>
      </c>
      <c r="AK37" s="8">
        <v>1657</v>
      </c>
      <c r="AP37" s="1">
        <v>157.4</v>
      </c>
      <c r="AQ37" s="40">
        <f t="shared" si="5"/>
        <v>15.86693548387097</v>
      </c>
      <c r="AR37" s="40">
        <f t="shared" si="19"/>
        <v>110.18705197132618</v>
      </c>
      <c r="AS37" s="40">
        <f t="shared" si="6"/>
        <v>28.560483870967747</v>
      </c>
      <c r="AT37" s="41">
        <f t="shared" si="20"/>
        <v>198.33669354838713</v>
      </c>
      <c r="AU37" s="49">
        <v>1.8</v>
      </c>
      <c r="AV37" s="50">
        <f t="shared" si="7"/>
        <v>3.6734693877551021</v>
      </c>
      <c r="AW37" s="51">
        <v>3.5</v>
      </c>
      <c r="AX37" s="51">
        <f t="shared" si="21"/>
        <v>1.7</v>
      </c>
      <c r="AY37" s="50">
        <f t="shared" si="8"/>
        <v>3.4693877551020407</v>
      </c>
      <c r="AZ37" s="51">
        <v>4</v>
      </c>
      <c r="BA37" s="51">
        <f t="shared" si="22"/>
        <v>2.2000000000000002</v>
      </c>
      <c r="BB37" s="50">
        <f t="shared" si="9"/>
        <v>4.4897959183673475</v>
      </c>
      <c r="BC37" s="51">
        <v>3.9</v>
      </c>
      <c r="BD37" s="51">
        <f t="shared" si="23"/>
        <v>2.0999999999999996</v>
      </c>
      <c r="BE37" s="50">
        <f t="shared" si="10"/>
        <v>4.2857142857142847</v>
      </c>
      <c r="BF37" s="51">
        <v>2.6</v>
      </c>
      <c r="BG37" s="51">
        <f t="shared" si="24"/>
        <v>0.8</v>
      </c>
      <c r="BH37" s="50">
        <f t="shared" si="11"/>
        <v>1.6326530612244898</v>
      </c>
      <c r="BI37" s="1">
        <v>23</v>
      </c>
      <c r="BJ37" s="106">
        <v>2.2400000000000002</v>
      </c>
      <c r="BK37" s="111">
        <v>4.72</v>
      </c>
      <c r="BL37" s="111">
        <v>3.16</v>
      </c>
      <c r="BM37" s="111">
        <v>5.88</v>
      </c>
      <c r="BN37" s="111">
        <v>9.2040000000000006</v>
      </c>
      <c r="BO37" s="111">
        <v>7.8419999999999996</v>
      </c>
      <c r="BP37" s="111">
        <v>11.522</v>
      </c>
      <c r="BQ37" s="111">
        <v>18</v>
      </c>
      <c r="BR37" s="111">
        <v>22.01</v>
      </c>
      <c r="BS37" s="106">
        <f t="shared" si="25"/>
        <v>1.3599999999999999</v>
      </c>
      <c r="BT37" s="111">
        <f t="shared" si="26"/>
        <v>3.3240000000000007</v>
      </c>
      <c r="BU37" s="111">
        <f t="shared" si="27"/>
        <v>4.6840000000000011</v>
      </c>
      <c r="BV37" s="111">
        <f t="shared" si="28"/>
        <v>1.9619999999999997</v>
      </c>
      <c r="BW37" s="111">
        <f t="shared" si="29"/>
        <v>3.3219999999999996</v>
      </c>
      <c r="BX37" s="111">
        <f t="shared" si="30"/>
        <v>6.4779999999999998</v>
      </c>
      <c r="BY37" s="111">
        <f t="shared" si="31"/>
        <v>5.0440000000000005</v>
      </c>
      <c r="BZ37" s="111">
        <f t="shared" si="32"/>
        <v>1.0380000000000003</v>
      </c>
      <c r="CA37" s="115">
        <f t="shared" si="33"/>
        <v>4.0100000000000016</v>
      </c>
      <c r="CB37" s="122">
        <f>BK37/$BJ37</f>
        <v>2.1071428571428568</v>
      </c>
      <c r="CC37" s="122">
        <f t="shared" ref="CC37" si="48">BL37/$BJ37</f>
        <v>1.4107142857142856</v>
      </c>
      <c r="CD37" s="122">
        <f t="shared" ref="CD37" si="49">BM37/$BJ37</f>
        <v>2.6249999999999996</v>
      </c>
      <c r="CE37" s="122">
        <f t="shared" ref="CE37" si="50">BN37/$BJ37</f>
        <v>4.1089285714285717</v>
      </c>
      <c r="CF37" s="122">
        <f t="shared" ref="CF37" si="51">BO37/$BJ37</f>
        <v>3.5008928571428566</v>
      </c>
      <c r="CG37" s="122">
        <f t="shared" ref="CG37" si="52">BP37/$BJ37</f>
        <v>5.1437499999999998</v>
      </c>
      <c r="CH37" s="122">
        <f t="shared" ref="CH37" si="53">BQ37/$BJ37</f>
        <v>8.0357142857142847</v>
      </c>
      <c r="CI37" s="92">
        <f t="shared" ref="CI37" si="54">BR37/$BJ37</f>
        <v>9.8258928571428577</v>
      </c>
    </row>
    <row r="38" spans="2:87" x14ac:dyDescent="0.25">
      <c r="C38" s="10" t="s">
        <v>32</v>
      </c>
      <c r="E38" s="1">
        <f t="shared" si="0"/>
        <v>0</v>
      </c>
      <c r="G38" s="8">
        <f t="shared" si="1"/>
        <v>0</v>
      </c>
      <c r="H38" s="1">
        <v>8.1699999999999995E-2</v>
      </c>
      <c r="I38" s="25">
        <f t="shared" si="2"/>
        <v>4.1346153846153841E-5</v>
      </c>
      <c r="J38" s="1">
        <v>9.8799999999999999E-2</v>
      </c>
      <c r="K38" s="18">
        <f t="shared" si="3"/>
        <v>4.6168224299065419E-2</v>
      </c>
      <c r="L38" s="1">
        <v>8.8499999999999995E-2</v>
      </c>
      <c r="M38" s="25">
        <f t="shared" si="4"/>
        <v>4.1355140186915884E-2</v>
      </c>
      <c r="P38" s="1">
        <v>1115</v>
      </c>
      <c r="Q38" s="1">
        <v>673</v>
      </c>
      <c r="R38" s="8">
        <f t="shared" si="13"/>
        <v>442</v>
      </c>
      <c r="S38" s="1">
        <v>1001</v>
      </c>
      <c r="T38" s="1">
        <v>588</v>
      </c>
      <c r="U38" s="8">
        <f t="shared" si="14"/>
        <v>413</v>
      </c>
      <c r="V38" s="1">
        <v>1226</v>
      </c>
      <c r="W38" s="1">
        <v>738</v>
      </c>
      <c r="X38" s="8">
        <f t="shared" si="15"/>
        <v>488</v>
      </c>
      <c r="AA38" s="8">
        <f t="shared" si="16"/>
        <v>0</v>
      </c>
      <c r="AD38" s="8">
        <f t="shared" si="17"/>
        <v>0</v>
      </c>
      <c r="AG38" s="8">
        <f t="shared" si="18"/>
        <v>0</v>
      </c>
      <c r="AJ38" s="1">
        <v>138</v>
      </c>
      <c r="AK38" s="8">
        <v>1650</v>
      </c>
      <c r="AQ38" s="40">
        <f t="shared" si="5"/>
        <v>0</v>
      </c>
      <c r="AR38" s="40">
        <f t="shared" si="19"/>
        <v>0</v>
      </c>
      <c r="AS38" s="40">
        <f t="shared" si="6"/>
        <v>0</v>
      </c>
      <c r="AT38" s="41">
        <f t="shared" si="20"/>
        <v>0</v>
      </c>
      <c r="AU38" s="49"/>
      <c r="AV38" s="50">
        <f t="shared" si="7"/>
        <v>0</v>
      </c>
      <c r="AW38" s="51"/>
      <c r="AX38" s="51">
        <f t="shared" si="21"/>
        <v>0</v>
      </c>
      <c r="AY38" s="50">
        <f t="shared" si="8"/>
        <v>0</v>
      </c>
      <c r="AZ38" s="51"/>
      <c r="BA38" s="51">
        <f t="shared" si="22"/>
        <v>0</v>
      </c>
      <c r="BB38" s="50">
        <f t="shared" si="9"/>
        <v>0</v>
      </c>
      <c r="BC38" s="51"/>
      <c r="BD38" s="51">
        <f t="shared" si="23"/>
        <v>0</v>
      </c>
      <c r="BE38" s="50">
        <f t="shared" si="10"/>
        <v>0</v>
      </c>
      <c r="BF38" s="51"/>
      <c r="BG38" s="51">
        <f t="shared" si="24"/>
        <v>0</v>
      </c>
      <c r="BH38" s="50">
        <f t="shared" si="11"/>
        <v>0</v>
      </c>
      <c r="BS38" s="106">
        <f t="shared" si="25"/>
        <v>0</v>
      </c>
      <c r="BT38" s="111">
        <f t="shared" si="26"/>
        <v>0</v>
      </c>
      <c r="BU38" s="111">
        <f t="shared" si="27"/>
        <v>0</v>
      </c>
      <c r="BV38" s="111">
        <f t="shared" si="28"/>
        <v>0</v>
      </c>
      <c r="BW38" s="111">
        <f t="shared" si="29"/>
        <v>0</v>
      </c>
      <c r="BX38" s="111">
        <f t="shared" si="30"/>
        <v>0</v>
      </c>
      <c r="BY38" s="111">
        <f t="shared" si="31"/>
        <v>0</v>
      </c>
      <c r="BZ38" s="111">
        <f t="shared" si="32"/>
        <v>0</v>
      </c>
      <c r="CA38" s="115">
        <f t="shared" si="33"/>
        <v>0</v>
      </c>
    </row>
    <row r="39" spans="2:87" x14ac:dyDescent="0.25">
      <c r="C39" s="10" t="s">
        <v>33</v>
      </c>
      <c r="E39" s="1">
        <f t="shared" si="0"/>
        <v>0</v>
      </c>
      <c r="G39" s="8">
        <f t="shared" si="1"/>
        <v>0</v>
      </c>
      <c r="I39" s="25">
        <f t="shared" si="2"/>
        <v>0</v>
      </c>
      <c r="J39" s="1">
        <v>0.10050000000000001</v>
      </c>
      <c r="K39" s="18">
        <f t="shared" si="3"/>
        <v>4.6962616822429908E-2</v>
      </c>
      <c r="L39" s="1">
        <v>8.9399999999999993E-2</v>
      </c>
      <c r="M39" s="25">
        <f t="shared" si="4"/>
        <v>4.1775700934579434E-2</v>
      </c>
      <c r="R39" s="8">
        <f t="shared" si="13"/>
        <v>0</v>
      </c>
      <c r="U39" s="8">
        <f t="shared" si="14"/>
        <v>0</v>
      </c>
      <c r="X39" s="8">
        <f t="shared" si="15"/>
        <v>0</v>
      </c>
      <c r="AA39" s="8">
        <f t="shared" si="16"/>
        <v>0</v>
      </c>
      <c r="AD39" s="8">
        <f t="shared" si="17"/>
        <v>0</v>
      </c>
      <c r="AG39" s="8">
        <f t="shared" si="18"/>
        <v>0</v>
      </c>
      <c r="AJ39" s="1">
        <v>133</v>
      </c>
      <c r="AK39" s="8">
        <v>1658</v>
      </c>
      <c r="AQ39" s="40">
        <f t="shared" si="5"/>
        <v>0</v>
      </c>
      <c r="AR39" s="40">
        <f t="shared" si="19"/>
        <v>0</v>
      </c>
      <c r="AS39" s="40">
        <f t="shared" si="6"/>
        <v>0</v>
      </c>
      <c r="AT39" s="41">
        <f t="shared" si="20"/>
        <v>0</v>
      </c>
      <c r="AU39" s="49"/>
      <c r="AV39" s="50">
        <f t="shared" si="7"/>
        <v>0</v>
      </c>
      <c r="AW39" s="51"/>
      <c r="AX39" s="51">
        <f t="shared" si="21"/>
        <v>0</v>
      </c>
      <c r="AY39" s="50">
        <f t="shared" si="8"/>
        <v>0</v>
      </c>
      <c r="AZ39" s="51"/>
      <c r="BA39" s="51">
        <f t="shared" si="22"/>
        <v>0</v>
      </c>
      <c r="BB39" s="50">
        <f t="shared" si="9"/>
        <v>0</v>
      </c>
      <c r="BC39" s="51"/>
      <c r="BD39" s="51">
        <f t="shared" si="23"/>
        <v>0</v>
      </c>
      <c r="BE39" s="50">
        <f t="shared" si="10"/>
        <v>0</v>
      </c>
      <c r="BF39" s="51"/>
      <c r="BG39" s="51">
        <f t="shared" si="24"/>
        <v>0</v>
      </c>
      <c r="BH39" s="50">
        <f t="shared" si="11"/>
        <v>0</v>
      </c>
      <c r="BS39" s="106">
        <f t="shared" si="25"/>
        <v>0</v>
      </c>
      <c r="BT39" s="111">
        <f t="shared" si="26"/>
        <v>0</v>
      </c>
      <c r="BU39" s="111">
        <f t="shared" si="27"/>
        <v>0</v>
      </c>
      <c r="BV39" s="111">
        <f t="shared" si="28"/>
        <v>0</v>
      </c>
      <c r="BW39" s="111">
        <f t="shared" si="29"/>
        <v>0</v>
      </c>
      <c r="BX39" s="111">
        <f t="shared" si="30"/>
        <v>0</v>
      </c>
      <c r="BY39" s="111">
        <f t="shared" si="31"/>
        <v>0</v>
      </c>
      <c r="BZ39" s="111">
        <f t="shared" si="32"/>
        <v>0</v>
      </c>
      <c r="CA39" s="115">
        <f t="shared" si="33"/>
        <v>0</v>
      </c>
    </row>
    <row r="40" spans="2:87" x14ac:dyDescent="0.25">
      <c r="C40" s="10" t="s">
        <v>34</v>
      </c>
      <c r="E40" s="1">
        <f t="shared" si="0"/>
        <v>0</v>
      </c>
      <c r="G40" s="8">
        <f t="shared" si="1"/>
        <v>0</v>
      </c>
      <c r="I40" s="25">
        <f t="shared" si="2"/>
        <v>0</v>
      </c>
      <c r="J40" s="1">
        <v>9.9500000000000005E-2</v>
      </c>
      <c r="K40" s="18">
        <f t="shared" si="3"/>
        <v>4.6495327102803741E-2</v>
      </c>
      <c r="L40" s="1">
        <v>8.8900000000000007E-2</v>
      </c>
      <c r="M40" s="25">
        <f t="shared" si="4"/>
        <v>4.1542056074766354E-2</v>
      </c>
      <c r="R40" s="8">
        <f t="shared" si="13"/>
        <v>0</v>
      </c>
      <c r="U40" s="8">
        <f t="shared" si="14"/>
        <v>0</v>
      </c>
      <c r="X40" s="8">
        <f t="shared" si="15"/>
        <v>0</v>
      </c>
      <c r="AA40" s="8">
        <f t="shared" si="16"/>
        <v>0</v>
      </c>
      <c r="AD40" s="8">
        <f t="shared" si="17"/>
        <v>0</v>
      </c>
      <c r="AG40" s="8">
        <f t="shared" si="18"/>
        <v>0</v>
      </c>
      <c r="AJ40" s="1">
        <v>132</v>
      </c>
      <c r="AK40" s="8">
        <v>1659</v>
      </c>
      <c r="AQ40" s="40">
        <f t="shared" si="5"/>
        <v>0</v>
      </c>
      <c r="AR40" s="40">
        <f t="shared" si="19"/>
        <v>0</v>
      </c>
      <c r="AS40" s="40">
        <f t="shared" si="6"/>
        <v>0</v>
      </c>
      <c r="AT40" s="41">
        <f t="shared" si="20"/>
        <v>0</v>
      </c>
      <c r="AU40" s="49"/>
      <c r="AV40" s="50">
        <f t="shared" si="7"/>
        <v>0</v>
      </c>
      <c r="AW40" s="51"/>
      <c r="AX40" s="51">
        <f t="shared" si="21"/>
        <v>0</v>
      </c>
      <c r="AY40" s="50">
        <f t="shared" si="8"/>
        <v>0</v>
      </c>
      <c r="AZ40" s="51"/>
      <c r="BA40" s="51">
        <f t="shared" si="22"/>
        <v>0</v>
      </c>
      <c r="BB40" s="50">
        <f t="shared" si="9"/>
        <v>0</v>
      </c>
      <c r="BC40" s="51"/>
      <c r="BD40" s="51">
        <f t="shared" si="23"/>
        <v>0</v>
      </c>
      <c r="BE40" s="50">
        <f t="shared" si="10"/>
        <v>0</v>
      </c>
      <c r="BF40" s="51"/>
      <c r="BG40" s="51">
        <f t="shared" si="24"/>
        <v>0</v>
      </c>
      <c r="BH40" s="50">
        <f t="shared" si="11"/>
        <v>0</v>
      </c>
      <c r="BS40" s="106">
        <f t="shared" si="25"/>
        <v>0</v>
      </c>
      <c r="BT40" s="111">
        <f t="shared" si="26"/>
        <v>0</v>
      </c>
      <c r="BU40" s="111">
        <f t="shared" si="27"/>
        <v>0</v>
      </c>
      <c r="BV40" s="111">
        <f t="shared" si="28"/>
        <v>0</v>
      </c>
      <c r="BW40" s="111">
        <f t="shared" si="29"/>
        <v>0</v>
      </c>
      <c r="BX40" s="111">
        <f t="shared" si="30"/>
        <v>0</v>
      </c>
      <c r="BY40" s="111">
        <f t="shared" si="31"/>
        <v>0</v>
      </c>
      <c r="BZ40" s="111">
        <f t="shared" si="32"/>
        <v>0</v>
      </c>
      <c r="CA40" s="115">
        <f t="shared" si="33"/>
        <v>0</v>
      </c>
    </row>
    <row r="41" spans="2:87" x14ac:dyDescent="0.25">
      <c r="C41" s="10" t="s">
        <v>29</v>
      </c>
      <c r="E41" s="1">
        <f t="shared" si="0"/>
        <v>0</v>
      </c>
      <c r="G41" s="8">
        <f t="shared" si="1"/>
        <v>0</v>
      </c>
      <c r="I41" s="25">
        <f t="shared" si="2"/>
        <v>0</v>
      </c>
      <c r="K41" s="18">
        <f t="shared" si="3"/>
        <v>0</v>
      </c>
      <c r="M41" s="25">
        <f t="shared" si="4"/>
        <v>0</v>
      </c>
      <c r="R41" s="8">
        <f t="shared" si="13"/>
        <v>0</v>
      </c>
      <c r="U41" s="8">
        <f t="shared" si="14"/>
        <v>0</v>
      </c>
      <c r="X41" s="8">
        <f t="shared" si="15"/>
        <v>0</v>
      </c>
      <c r="AA41" s="8">
        <f t="shared" si="16"/>
        <v>0</v>
      </c>
      <c r="AD41" s="8">
        <f t="shared" si="17"/>
        <v>0</v>
      </c>
      <c r="AG41" s="8">
        <f t="shared" si="18"/>
        <v>0</v>
      </c>
      <c r="AQ41" s="40">
        <f t="shared" si="5"/>
        <v>0</v>
      </c>
      <c r="AR41" s="40">
        <f t="shared" si="19"/>
        <v>0</v>
      </c>
      <c r="AS41" s="40">
        <f t="shared" si="6"/>
        <v>0</v>
      </c>
      <c r="AT41" s="41">
        <f t="shared" si="20"/>
        <v>0</v>
      </c>
      <c r="AU41" s="49"/>
      <c r="AV41" s="50">
        <f t="shared" si="7"/>
        <v>0</v>
      </c>
      <c r="AW41" s="51"/>
      <c r="AX41" s="51">
        <f t="shared" si="21"/>
        <v>0</v>
      </c>
      <c r="AY41" s="50">
        <f t="shared" si="8"/>
        <v>0</v>
      </c>
      <c r="AZ41" s="51"/>
      <c r="BA41" s="51">
        <f t="shared" si="22"/>
        <v>0</v>
      </c>
      <c r="BB41" s="50">
        <f t="shared" si="9"/>
        <v>0</v>
      </c>
      <c r="BC41" s="51"/>
      <c r="BD41" s="51">
        <f t="shared" si="23"/>
        <v>0</v>
      </c>
      <c r="BE41" s="50">
        <f t="shared" si="10"/>
        <v>0</v>
      </c>
      <c r="BF41" s="51"/>
      <c r="BG41" s="51">
        <f t="shared" si="24"/>
        <v>0</v>
      </c>
      <c r="BH41" s="50">
        <f t="shared" si="11"/>
        <v>0</v>
      </c>
      <c r="BS41" s="106">
        <f t="shared" si="25"/>
        <v>0</v>
      </c>
      <c r="BT41" s="111">
        <f t="shared" si="26"/>
        <v>0</v>
      </c>
      <c r="BU41" s="111">
        <f t="shared" si="27"/>
        <v>0</v>
      </c>
      <c r="BV41" s="111">
        <f t="shared" si="28"/>
        <v>0</v>
      </c>
      <c r="BW41" s="111">
        <f t="shared" si="29"/>
        <v>0</v>
      </c>
      <c r="BX41" s="111">
        <f t="shared" si="30"/>
        <v>0</v>
      </c>
      <c r="BY41" s="111">
        <f t="shared" si="31"/>
        <v>0</v>
      </c>
      <c r="BZ41" s="111">
        <f t="shared" si="32"/>
        <v>0</v>
      </c>
      <c r="CA41" s="115">
        <f t="shared" si="33"/>
        <v>0</v>
      </c>
    </row>
    <row r="42" spans="2:87" x14ac:dyDescent="0.25">
      <c r="C42" s="10" t="s">
        <v>30</v>
      </c>
      <c r="E42" s="1">
        <f t="shared" si="0"/>
        <v>0</v>
      </c>
      <c r="G42" s="8">
        <f t="shared" si="1"/>
        <v>0</v>
      </c>
      <c r="I42" s="25">
        <f t="shared" si="2"/>
        <v>0</v>
      </c>
      <c r="K42" s="18">
        <f t="shared" si="3"/>
        <v>0</v>
      </c>
      <c r="M42" s="25">
        <f t="shared" si="4"/>
        <v>0</v>
      </c>
      <c r="R42" s="8">
        <f t="shared" si="13"/>
        <v>0</v>
      </c>
      <c r="U42" s="8">
        <f t="shared" si="14"/>
        <v>0</v>
      </c>
      <c r="X42" s="8">
        <f t="shared" si="15"/>
        <v>0</v>
      </c>
      <c r="AA42" s="8">
        <f t="shared" si="16"/>
        <v>0</v>
      </c>
      <c r="AD42" s="8">
        <f t="shared" si="17"/>
        <v>0</v>
      </c>
      <c r="AG42" s="8">
        <f t="shared" si="18"/>
        <v>0</v>
      </c>
      <c r="AQ42" s="40">
        <f t="shared" si="5"/>
        <v>0</v>
      </c>
      <c r="AR42" s="40">
        <f t="shared" si="19"/>
        <v>0</v>
      </c>
      <c r="AS42" s="40">
        <f t="shared" si="6"/>
        <v>0</v>
      </c>
      <c r="AT42" s="41">
        <f t="shared" si="20"/>
        <v>0</v>
      </c>
      <c r="AU42" s="49"/>
      <c r="AV42" s="50">
        <f t="shared" si="7"/>
        <v>0</v>
      </c>
      <c r="AW42" s="51"/>
      <c r="AX42" s="51">
        <f t="shared" si="21"/>
        <v>0</v>
      </c>
      <c r="AY42" s="50">
        <f t="shared" si="8"/>
        <v>0</v>
      </c>
      <c r="AZ42" s="51"/>
      <c r="BA42" s="51">
        <f t="shared" si="22"/>
        <v>0</v>
      </c>
      <c r="BB42" s="50">
        <f t="shared" si="9"/>
        <v>0</v>
      </c>
      <c r="BC42" s="51"/>
      <c r="BD42" s="51">
        <f t="shared" si="23"/>
        <v>0</v>
      </c>
      <c r="BE42" s="50">
        <f t="shared" si="10"/>
        <v>0</v>
      </c>
      <c r="BF42" s="51"/>
      <c r="BG42" s="51">
        <f t="shared" si="24"/>
        <v>0</v>
      </c>
      <c r="BH42" s="50">
        <f t="shared" si="11"/>
        <v>0</v>
      </c>
      <c r="BS42" s="106">
        <f t="shared" si="25"/>
        <v>0</v>
      </c>
      <c r="BT42" s="111">
        <f t="shared" si="26"/>
        <v>0</v>
      </c>
      <c r="BU42" s="111">
        <f t="shared" si="27"/>
        <v>0</v>
      </c>
      <c r="BV42" s="111">
        <f t="shared" si="28"/>
        <v>0</v>
      </c>
      <c r="BW42" s="111">
        <f t="shared" si="29"/>
        <v>0</v>
      </c>
      <c r="BX42" s="111">
        <f t="shared" si="30"/>
        <v>0</v>
      </c>
      <c r="BY42" s="111">
        <f t="shared" si="31"/>
        <v>0</v>
      </c>
      <c r="BZ42" s="111">
        <f t="shared" si="32"/>
        <v>0</v>
      </c>
      <c r="CA42" s="115">
        <f t="shared" si="33"/>
        <v>0</v>
      </c>
    </row>
    <row r="43" spans="2:87" x14ac:dyDescent="0.25">
      <c r="C43" s="10" t="s">
        <v>10</v>
      </c>
      <c r="E43" s="1">
        <f t="shared" si="0"/>
        <v>0</v>
      </c>
      <c r="G43" s="8">
        <f t="shared" si="1"/>
        <v>0</v>
      </c>
      <c r="I43" s="25">
        <f t="shared" si="2"/>
        <v>0</v>
      </c>
      <c r="K43" s="18">
        <f t="shared" si="3"/>
        <v>0</v>
      </c>
      <c r="M43" s="25">
        <f t="shared" si="4"/>
        <v>0</v>
      </c>
      <c r="R43" s="8">
        <f t="shared" si="13"/>
        <v>0</v>
      </c>
      <c r="U43" s="8">
        <f t="shared" si="14"/>
        <v>0</v>
      </c>
      <c r="X43" s="8">
        <f t="shared" si="15"/>
        <v>0</v>
      </c>
      <c r="AA43" s="8">
        <f t="shared" si="16"/>
        <v>0</v>
      </c>
      <c r="AD43" s="8">
        <f t="shared" si="17"/>
        <v>0</v>
      </c>
      <c r="AG43" s="8">
        <f t="shared" si="18"/>
        <v>0</v>
      </c>
      <c r="AQ43" s="40">
        <f t="shared" si="5"/>
        <v>0</v>
      </c>
      <c r="AR43" s="40">
        <f t="shared" si="19"/>
        <v>0</v>
      </c>
      <c r="AS43" s="40">
        <f t="shared" si="6"/>
        <v>0</v>
      </c>
      <c r="AT43" s="41">
        <f t="shared" si="20"/>
        <v>0</v>
      </c>
      <c r="AU43" s="49"/>
      <c r="AV43" s="50">
        <f t="shared" si="7"/>
        <v>0</v>
      </c>
      <c r="AW43" s="51"/>
      <c r="AX43" s="51">
        <f t="shared" si="21"/>
        <v>0</v>
      </c>
      <c r="AY43" s="50">
        <f t="shared" si="8"/>
        <v>0</v>
      </c>
      <c r="AZ43" s="51"/>
      <c r="BA43" s="51">
        <f t="shared" si="22"/>
        <v>0</v>
      </c>
      <c r="BB43" s="50">
        <f t="shared" si="9"/>
        <v>0</v>
      </c>
      <c r="BC43" s="51"/>
      <c r="BD43" s="51">
        <f t="shared" si="23"/>
        <v>0</v>
      </c>
      <c r="BE43" s="50">
        <f t="shared" si="10"/>
        <v>0</v>
      </c>
      <c r="BF43" s="51"/>
      <c r="BG43" s="51">
        <f t="shared" si="24"/>
        <v>0</v>
      </c>
      <c r="BH43" s="50">
        <f t="shared" si="11"/>
        <v>0</v>
      </c>
      <c r="BS43" s="106">
        <f t="shared" si="25"/>
        <v>0</v>
      </c>
      <c r="BT43" s="111">
        <f t="shared" si="26"/>
        <v>0</v>
      </c>
      <c r="BU43" s="111">
        <f t="shared" si="27"/>
        <v>0</v>
      </c>
      <c r="BV43" s="111">
        <f t="shared" si="28"/>
        <v>0</v>
      </c>
      <c r="BW43" s="111">
        <f t="shared" si="29"/>
        <v>0</v>
      </c>
      <c r="BX43" s="111">
        <f t="shared" si="30"/>
        <v>0</v>
      </c>
      <c r="BY43" s="111">
        <f t="shared" si="31"/>
        <v>0</v>
      </c>
      <c r="BZ43" s="111">
        <f t="shared" si="32"/>
        <v>0</v>
      </c>
      <c r="CA43" s="115">
        <f t="shared" si="33"/>
        <v>0</v>
      </c>
    </row>
    <row r="44" spans="2:87" x14ac:dyDescent="0.25">
      <c r="C44" s="10" t="s">
        <v>35</v>
      </c>
      <c r="E44" s="1">
        <f t="shared" si="0"/>
        <v>0</v>
      </c>
      <c r="G44" s="8">
        <f t="shared" si="1"/>
        <v>0</v>
      </c>
      <c r="I44" s="25">
        <f t="shared" si="2"/>
        <v>0</v>
      </c>
      <c r="K44" s="18">
        <f t="shared" si="3"/>
        <v>0</v>
      </c>
      <c r="M44" s="25">
        <f t="shared" si="4"/>
        <v>0</v>
      </c>
      <c r="R44" s="8">
        <f t="shared" si="13"/>
        <v>0</v>
      </c>
      <c r="U44" s="8">
        <f t="shared" si="14"/>
        <v>0</v>
      </c>
      <c r="X44" s="8">
        <f t="shared" si="15"/>
        <v>0</v>
      </c>
      <c r="AA44" s="8">
        <f t="shared" si="16"/>
        <v>0</v>
      </c>
      <c r="AD44" s="8">
        <f t="shared" si="17"/>
        <v>0</v>
      </c>
      <c r="AG44" s="8">
        <f t="shared" si="18"/>
        <v>0</v>
      </c>
      <c r="AQ44" s="40">
        <f t="shared" si="5"/>
        <v>0</v>
      </c>
      <c r="AR44" s="40">
        <f t="shared" si="19"/>
        <v>0</v>
      </c>
      <c r="AS44" s="40">
        <f t="shared" si="6"/>
        <v>0</v>
      </c>
      <c r="AT44" s="41">
        <f t="shared" si="20"/>
        <v>0</v>
      </c>
      <c r="AU44" s="49"/>
      <c r="AV44" s="50">
        <f t="shared" si="7"/>
        <v>0</v>
      </c>
      <c r="AW44" s="51"/>
      <c r="AX44" s="51">
        <f t="shared" si="21"/>
        <v>0</v>
      </c>
      <c r="AY44" s="50">
        <f t="shared" si="8"/>
        <v>0</v>
      </c>
      <c r="AZ44" s="51"/>
      <c r="BA44" s="51">
        <f t="shared" si="22"/>
        <v>0</v>
      </c>
      <c r="BB44" s="50">
        <f t="shared" si="9"/>
        <v>0</v>
      </c>
      <c r="BC44" s="51"/>
      <c r="BD44" s="51">
        <f t="shared" si="23"/>
        <v>0</v>
      </c>
      <c r="BE44" s="50">
        <f t="shared" si="10"/>
        <v>0</v>
      </c>
      <c r="BF44" s="51"/>
      <c r="BG44" s="51">
        <f t="shared" si="24"/>
        <v>0</v>
      </c>
      <c r="BH44" s="50">
        <f t="shared" si="11"/>
        <v>0</v>
      </c>
      <c r="BS44" s="106">
        <f t="shared" si="25"/>
        <v>0</v>
      </c>
      <c r="BT44" s="111">
        <f t="shared" si="26"/>
        <v>0</v>
      </c>
      <c r="BU44" s="111">
        <f t="shared" si="27"/>
        <v>0</v>
      </c>
      <c r="BV44" s="111">
        <f t="shared" si="28"/>
        <v>0</v>
      </c>
      <c r="BW44" s="111">
        <f t="shared" si="29"/>
        <v>0</v>
      </c>
      <c r="BX44" s="111">
        <f t="shared" si="30"/>
        <v>0</v>
      </c>
      <c r="BY44" s="111">
        <f t="shared" si="31"/>
        <v>0</v>
      </c>
      <c r="BZ44" s="111">
        <f t="shared" si="32"/>
        <v>0</v>
      </c>
      <c r="CA44" s="115">
        <f t="shared" si="33"/>
        <v>0</v>
      </c>
    </row>
    <row r="45" spans="2:87" x14ac:dyDescent="0.25">
      <c r="C45" s="10" t="s">
        <v>36</v>
      </c>
      <c r="E45" s="1">
        <f t="shared" si="0"/>
        <v>0</v>
      </c>
      <c r="G45" s="8">
        <f t="shared" si="1"/>
        <v>0</v>
      </c>
      <c r="I45" s="25">
        <f t="shared" si="2"/>
        <v>0</v>
      </c>
      <c r="J45" s="1">
        <v>5.6500000000000002E-2</v>
      </c>
      <c r="K45" s="18">
        <f t="shared" si="3"/>
        <v>2.6401869158878506E-2</v>
      </c>
      <c r="M45" s="25">
        <f t="shared" si="4"/>
        <v>0</v>
      </c>
      <c r="R45" s="8">
        <f t="shared" si="13"/>
        <v>0</v>
      </c>
      <c r="U45" s="8">
        <f t="shared" si="14"/>
        <v>0</v>
      </c>
      <c r="X45" s="8">
        <f t="shared" si="15"/>
        <v>0</v>
      </c>
      <c r="AA45" s="8">
        <f t="shared" si="16"/>
        <v>0</v>
      </c>
      <c r="AD45" s="8">
        <f t="shared" si="17"/>
        <v>0</v>
      </c>
      <c r="AG45" s="8">
        <f t="shared" si="18"/>
        <v>0</v>
      </c>
      <c r="AQ45" s="40">
        <f t="shared" si="5"/>
        <v>0</v>
      </c>
      <c r="AR45" s="40">
        <f t="shared" si="19"/>
        <v>0</v>
      </c>
      <c r="AS45" s="40">
        <f t="shared" si="6"/>
        <v>0</v>
      </c>
      <c r="AT45" s="41">
        <f t="shared" si="20"/>
        <v>0</v>
      </c>
      <c r="AU45" s="49"/>
      <c r="AV45" s="50">
        <f t="shared" si="7"/>
        <v>0</v>
      </c>
      <c r="AW45" s="51"/>
      <c r="AX45" s="51">
        <f t="shared" si="21"/>
        <v>0</v>
      </c>
      <c r="AY45" s="50">
        <f t="shared" si="8"/>
        <v>0</v>
      </c>
      <c r="AZ45" s="51"/>
      <c r="BA45" s="51">
        <f t="shared" si="22"/>
        <v>0</v>
      </c>
      <c r="BB45" s="50">
        <f t="shared" si="9"/>
        <v>0</v>
      </c>
      <c r="BC45" s="51"/>
      <c r="BD45" s="51">
        <f t="shared" si="23"/>
        <v>0</v>
      </c>
      <c r="BE45" s="50">
        <f t="shared" si="10"/>
        <v>0</v>
      </c>
      <c r="BF45" s="51"/>
      <c r="BG45" s="51">
        <f t="shared" si="24"/>
        <v>0</v>
      </c>
      <c r="BH45" s="50">
        <f t="shared" si="11"/>
        <v>0</v>
      </c>
      <c r="BS45" s="106">
        <f t="shared" si="25"/>
        <v>0</v>
      </c>
      <c r="BT45" s="111">
        <f t="shared" si="26"/>
        <v>0</v>
      </c>
      <c r="BU45" s="111">
        <f t="shared" si="27"/>
        <v>0</v>
      </c>
      <c r="BV45" s="111">
        <f t="shared" si="28"/>
        <v>0</v>
      </c>
      <c r="BW45" s="111">
        <f t="shared" si="29"/>
        <v>0</v>
      </c>
      <c r="BX45" s="111">
        <f t="shared" si="30"/>
        <v>0</v>
      </c>
      <c r="BY45" s="111">
        <f t="shared" si="31"/>
        <v>0</v>
      </c>
      <c r="BZ45" s="111">
        <f t="shared" si="32"/>
        <v>0</v>
      </c>
      <c r="CA45" s="115">
        <f t="shared" si="33"/>
        <v>0</v>
      </c>
    </row>
    <row r="46" spans="2:87" x14ac:dyDescent="0.25">
      <c r="B46" s="5" t="s">
        <v>14</v>
      </c>
      <c r="C46" s="10" t="s">
        <v>31</v>
      </c>
      <c r="E46" s="1">
        <f t="shared" si="0"/>
        <v>0</v>
      </c>
      <c r="G46" s="8">
        <f t="shared" si="1"/>
        <v>0</v>
      </c>
      <c r="H46" s="1">
        <v>8.3599999999999994E-2</v>
      </c>
      <c r="I46" s="25">
        <f t="shared" si="2"/>
        <v>4.2307692307692307E-5</v>
      </c>
      <c r="J46" s="1">
        <v>9.7600000000000006E-2</v>
      </c>
      <c r="K46" s="18">
        <f t="shared" si="3"/>
        <v>4.5607476635514017E-2</v>
      </c>
      <c r="L46" s="1">
        <v>8.9300000000000004E-2</v>
      </c>
      <c r="M46" s="25">
        <f t="shared" si="4"/>
        <v>4.1728971962616823E-2</v>
      </c>
      <c r="N46" s="1" t="s">
        <v>43</v>
      </c>
      <c r="P46" s="1">
        <v>1084</v>
      </c>
      <c r="Q46" s="1">
        <v>681</v>
      </c>
      <c r="R46" s="8">
        <f t="shared" si="13"/>
        <v>403</v>
      </c>
      <c r="S46" s="1">
        <v>966</v>
      </c>
      <c r="T46" s="1">
        <v>590</v>
      </c>
      <c r="U46" s="8">
        <f t="shared" si="14"/>
        <v>376</v>
      </c>
      <c r="V46" s="1">
        <v>1193</v>
      </c>
      <c r="W46" s="1">
        <v>756</v>
      </c>
      <c r="X46" s="8">
        <f t="shared" si="15"/>
        <v>437</v>
      </c>
      <c r="AA46" s="8">
        <f t="shared" si="16"/>
        <v>0</v>
      </c>
      <c r="AD46" s="8">
        <f t="shared" si="17"/>
        <v>0</v>
      </c>
      <c r="AG46" s="8">
        <f t="shared" si="18"/>
        <v>0</v>
      </c>
      <c r="AJ46" s="1">
        <v>132</v>
      </c>
      <c r="AK46" s="8">
        <v>1651</v>
      </c>
      <c r="AP46" s="1">
        <v>112.7</v>
      </c>
      <c r="AQ46" s="40">
        <f t="shared" si="5"/>
        <v>11.360887096774194</v>
      </c>
      <c r="AR46" s="40">
        <f t="shared" si="19"/>
        <v>78.895049283154123</v>
      </c>
      <c r="AS46" s="40">
        <f t="shared" si="6"/>
        <v>20.449596774193548</v>
      </c>
      <c r="AT46" s="41">
        <f t="shared" si="20"/>
        <v>142.01108870967741</v>
      </c>
      <c r="AU46" s="49">
        <v>1.7</v>
      </c>
      <c r="AV46" s="50">
        <f t="shared" si="7"/>
        <v>3.4693877551020407</v>
      </c>
      <c r="AW46" s="51">
        <v>3.5</v>
      </c>
      <c r="AX46" s="51">
        <f t="shared" si="21"/>
        <v>1.8</v>
      </c>
      <c r="AY46" s="50">
        <f t="shared" si="8"/>
        <v>3.6734693877551021</v>
      </c>
      <c r="AZ46" s="51">
        <v>3.8</v>
      </c>
      <c r="BA46" s="51">
        <f t="shared" si="22"/>
        <v>2.0999999999999996</v>
      </c>
      <c r="BB46" s="50">
        <f t="shared" si="9"/>
        <v>4.2857142857142847</v>
      </c>
      <c r="BC46" s="51">
        <v>3.7</v>
      </c>
      <c r="BD46" s="51">
        <f t="shared" si="23"/>
        <v>2</v>
      </c>
      <c r="BE46" s="50">
        <f t="shared" si="10"/>
        <v>4.0816326530612246</v>
      </c>
      <c r="BF46" s="51">
        <v>2.5</v>
      </c>
      <c r="BG46" s="51">
        <f t="shared" si="24"/>
        <v>0.8</v>
      </c>
      <c r="BH46" s="50">
        <f t="shared" si="11"/>
        <v>1.6326530612244898</v>
      </c>
      <c r="BI46" s="1">
        <v>22.7</v>
      </c>
      <c r="BJ46" s="106">
        <v>2.3210000000000002</v>
      </c>
      <c r="BK46" s="111">
        <v>4.8810000000000002</v>
      </c>
      <c r="BL46" s="111">
        <v>3.28</v>
      </c>
      <c r="BM46" s="111">
        <v>6.0810000000000004</v>
      </c>
      <c r="BN46" s="111">
        <v>9.5250000000000004</v>
      </c>
      <c r="BO46" s="111">
        <v>8.1649999999999991</v>
      </c>
      <c r="BP46" s="111">
        <v>11.922000000000001</v>
      </c>
      <c r="BQ46" s="111">
        <v>18.600000000000001</v>
      </c>
      <c r="BR46" s="111">
        <v>22.81</v>
      </c>
      <c r="BS46" s="106">
        <f t="shared" si="25"/>
        <v>1.4005000000000003</v>
      </c>
      <c r="BT46" s="111">
        <f t="shared" si="26"/>
        <v>3.444</v>
      </c>
      <c r="BU46" s="111">
        <f t="shared" si="27"/>
        <v>4.8445</v>
      </c>
      <c r="BV46" s="111">
        <f t="shared" si="28"/>
        <v>2.0839999999999987</v>
      </c>
      <c r="BW46" s="111">
        <f t="shared" si="29"/>
        <v>3.4844999999999988</v>
      </c>
      <c r="BX46" s="111">
        <f t="shared" si="30"/>
        <v>6.6780000000000008</v>
      </c>
      <c r="BY46" s="111">
        <f t="shared" si="31"/>
        <v>5.2439999999999998</v>
      </c>
      <c r="BZ46" s="111">
        <f t="shared" si="32"/>
        <v>1.0759999999999996</v>
      </c>
      <c r="CA46" s="115">
        <f t="shared" si="33"/>
        <v>4.2099999999999973</v>
      </c>
      <c r="CB46" s="122">
        <f>BK46/$BJ46</f>
        <v>2.1029728565273587</v>
      </c>
      <c r="CC46" s="122">
        <f t="shared" ref="CC46" si="55">BL46/$BJ46</f>
        <v>1.4131839724256785</v>
      </c>
      <c r="CD46" s="122">
        <f t="shared" ref="CD46" si="56">BM46/$BJ46</f>
        <v>2.6199913830245585</v>
      </c>
      <c r="CE46" s="122">
        <f t="shared" ref="CE46" si="57">BN46/$BJ46</f>
        <v>4.1038345540715211</v>
      </c>
      <c r="CF46" s="122">
        <f t="shared" ref="CF46" si="58">BO46/$BJ46</f>
        <v>3.5178802240413609</v>
      </c>
      <c r="CG46" s="122">
        <f t="shared" ref="CG46" si="59">BP46/$BJ46</f>
        <v>5.1365790607496766</v>
      </c>
      <c r="CH46" s="122">
        <f t="shared" ref="CH46" si="60">BQ46/$BJ46</f>
        <v>8.0137871607065918</v>
      </c>
      <c r="CI46" s="92">
        <f t="shared" ref="CI46" si="61">BR46/$BJ46</f>
        <v>9.8276604911675989</v>
      </c>
    </row>
    <row r="47" spans="2:87" x14ac:dyDescent="0.25">
      <c r="C47" s="10" t="s">
        <v>32</v>
      </c>
      <c r="E47" s="1">
        <f t="shared" si="0"/>
        <v>0</v>
      </c>
      <c r="G47" s="8">
        <f t="shared" si="1"/>
        <v>0</v>
      </c>
      <c r="H47" s="1">
        <v>8.3199999999999996E-2</v>
      </c>
      <c r="I47" s="25">
        <f t="shared" si="2"/>
        <v>4.2105263157894738E-5</v>
      </c>
      <c r="J47" s="1">
        <v>9.5299999999999996E-2</v>
      </c>
      <c r="K47" s="18">
        <f t="shared" si="3"/>
        <v>4.4532710280373825E-2</v>
      </c>
      <c r="L47" s="1">
        <v>8.8900000000000007E-2</v>
      </c>
      <c r="M47" s="25">
        <f t="shared" si="4"/>
        <v>4.1542056074766354E-2</v>
      </c>
      <c r="P47" s="1">
        <v>1119</v>
      </c>
      <c r="Q47" s="1">
        <v>675</v>
      </c>
      <c r="R47" s="8">
        <f t="shared" si="13"/>
        <v>444</v>
      </c>
      <c r="S47" s="1">
        <v>999</v>
      </c>
      <c r="T47" s="1">
        <v>597</v>
      </c>
      <c r="U47" s="8">
        <f t="shared" si="14"/>
        <v>402</v>
      </c>
      <c r="V47" s="1">
        <v>1224</v>
      </c>
      <c r="W47" s="1">
        <v>737</v>
      </c>
      <c r="X47" s="8">
        <f t="shared" si="15"/>
        <v>487</v>
      </c>
      <c r="AA47" s="8">
        <f t="shared" si="16"/>
        <v>0</v>
      </c>
      <c r="AD47" s="8">
        <f t="shared" si="17"/>
        <v>0</v>
      </c>
      <c r="AG47" s="8">
        <f t="shared" si="18"/>
        <v>0</v>
      </c>
      <c r="AJ47" s="1">
        <v>136</v>
      </c>
      <c r="AK47" s="8">
        <v>1646</v>
      </c>
      <c r="AQ47" s="40">
        <f t="shared" si="5"/>
        <v>0</v>
      </c>
      <c r="AR47" s="40">
        <f t="shared" si="19"/>
        <v>0</v>
      </c>
      <c r="AS47" s="40">
        <f t="shared" si="6"/>
        <v>0</v>
      </c>
      <c r="AT47" s="41">
        <f t="shared" si="20"/>
        <v>0</v>
      </c>
      <c r="AU47" s="49"/>
      <c r="AV47" s="50">
        <f t="shared" si="7"/>
        <v>0</v>
      </c>
      <c r="AW47" s="51"/>
      <c r="AX47" s="51">
        <f t="shared" si="21"/>
        <v>0</v>
      </c>
      <c r="AY47" s="50">
        <f t="shared" si="8"/>
        <v>0</v>
      </c>
      <c r="AZ47" s="51"/>
      <c r="BA47" s="51">
        <f t="shared" si="22"/>
        <v>0</v>
      </c>
      <c r="BB47" s="50">
        <f t="shared" si="9"/>
        <v>0</v>
      </c>
      <c r="BC47" s="51"/>
      <c r="BD47" s="51">
        <f t="shared" si="23"/>
        <v>0</v>
      </c>
      <c r="BE47" s="50">
        <f t="shared" si="10"/>
        <v>0</v>
      </c>
      <c r="BF47" s="51"/>
      <c r="BG47" s="51">
        <f t="shared" si="24"/>
        <v>0</v>
      </c>
      <c r="BH47" s="50">
        <f t="shared" si="11"/>
        <v>0</v>
      </c>
      <c r="BS47" s="106">
        <f t="shared" si="25"/>
        <v>0</v>
      </c>
      <c r="BT47" s="111">
        <f t="shared" si="26"/>
        <v>0</v>
      </c>
      <c r="BU47" s="111">
        <f t="shared" si="27"/>
        <v>0</v>
      </c>
      <c r="BV47" s="111">
        <f t="shared" si="28"/>
        <v>0</v>
      </c>
      <c r="BW47" s="111">
        <f t="shared" si="29"/>
        <v>0</v>
      </c>
      <c r="BX47" s="111">
        <f t="shared" si="30"/>
        <v>0</v>
      </c>
      <c r="BY47" s="111">
        <f t="shared" si="31"/>
        <v>0</v>
      </c>
      <c r="BZ47" s="111">
        <f t="shared" si="32"/>
        <v>0</v>
      </c>
      <c r="CA47" s="115">
        <f t="shared" si="33"/>
        <v>0</v>
      </c>
    </row>
    <row r="48" spans="2:87" x14ac:dyDescent="0.25">
      <c r="C48" s="10" t="s">
        <v>33</v>
      </c>
      <c r="E48" s="1">
        <f t="shared" si="0"/>
        <v>0</v>
      </c>
      <c r="G48" s="8">
        <f t="shared" si="1"/>
        <v>0</v>
      </c>
      <c r="I48" s="25">
        <f t="shared" si="2"/>
        <v>0</v>
      </c>
      <c r="J48" s="1">
        <v>9.8100000000000007E-2</v>
      </c>
      <c r="K48" s="18">
        <f t="shared" si="3"/>
        <v>4.5841121495327104E-2</v>
      </c>
      <c r="L48" s="1">
        <v>8.9399999999999993E-2</v>
      </c>
      <c r="M48" s="25">
        <f t="shared" si="4"/>
        <v>4.1775700934579434E-2</v>
      </c>
      <c r="R48" s="8">
        <f t="shared" si="13"/>
        <v>0</v>
      </c>
      <c r="U48" s="8">
        <f t="shared" si="14"/>
        <v>0</v>
      </c>
      <c r="X48" s="8">
        <f t="shared" si="15"/>
        <v>0</v>
      </c>
      <c r="AA48" s="8">
        <f t="shared" si="16"/>
        <v>0</v>
      </c>
      <c r="AD48" s="8">
        <f t="shared" si="17"/>
        <v>0</v>
      </c>
      <c r="AG48" s="8">
        <f t="shared" si="18"/>
        <v>0</v>
      </c>
      <c r="AJ48" s="1">
        <v>132</v>
      </c>
      <c r="AK48" s="8">
        <v>1656</v>
      </c>
      <c r="AQ48" s="40">
        <f t="shared" si="5"/>
        <v>0</v>
      </c>
      <c r="AR48" s="40">
        <f t="shared" si="19"/>
        <v>0</v>
      </c>
      <c r="AS48" s="40">
        <f t="shared" si="6"/>
        <v>0</v>
      </c>
      <c r="AT48" s="41">
        <f t="shared" si="20"/>
        <v>0</v>
      </c>
      <c r="AU48" s="49"/>
      <c r="AV48" s="50">
        <f t="shared" si="7"/>
        <v>0</v>
      </c>
      <c r="AW48" s="51"/>
      <c r="AX48" s="51">
        <f t="shared" si="21"/>
        <v>0</v>
      </c>
      <c r="AY48" s="50">
        <f t="shared" si="8"/>
        <v>0</v>
      </c>
      <c r="AZ48" s="51"/>
      <c r="BA48" s="51">
        <f t="shared" si="22"/>
        <v>0</v>
      </c>
      <c r="BB48" s="50">
        <f t="shared" si="9"/>
        <v>0</v>
      </c>
      <c r="BC48" s="51"/>
      <c r="BD48" s="51">
        <f t="shared" si="23"/>
        <v>0</v>
      </c>
      <c r="BE48" s="50">
        <f t="shared" si="10"/>
        <v>0</v>
      </c>
      <c r="BF48" s="51"/>
      <c r="BG48" s="51">
        <f t="shared" si="24"/>
        <v>0</v>
      </c>
      <c r="BH48" s="50">
        <f t="shared" si="11"/>
        <v>0</v>
      </c>
      <c r="BS48" s="106">
        <f t="shared" si="25"/>
        <v>0</v>
      </c>
      <c r="BT48" s="111">
        <f t="shared" si="26"/>
        <v>0</v>
      </c>
      <c r="BU48" s="111">
        <f t="shared" si="27"/>
        <v>0</v>
      </c>
      <c r="BV48" s="111">
        <f t="shared" si="28"/>
        <v>0</v>
      </c>
      <c r="BW48" s="111">
        <f t="shared" si="29"/>
        <v>0</v>
      </c>
      <c r="BX48" s="111">
        <f t="shared" si="30"/>
        <v>0</v>
      </c>
      <c r="BY48" s="111">
        <f t="shared" si="31"/>
        <v>0</v>
      </c>
      <c r="BZ48" s="111">
        <f t="shared" si="32"/>
        <v>0</v>
      </c>
      <c r="CA48" s="115">
        <f t="shared" si="33"/>
        <v>0</v>
      </c>
    </row>
    <row r="49" spans="1:87" x14ac:dyDescent="0.25">
      <c r="C49" s="10" t="s">
        <v>34</v>
      </c>
      <c r="E49" s="1">
        <f t="shared" si="0"/>
        <v>0</v>
      </c>
      <c r="G49" s="8">
        <f t="shared" si="1"/>
        <v>0</v>
      </c>
      <c r="I49" s="25">
        <f t="shared" si="2"/>
        <v>0</v>
      </c>
      <c r="J49" s="1">
        <v>9.7100000000000006E-2</v>
      </c>
      <c r="K49" s="18">
        <f t="shared" si="3"/>
        <v>4.5373831775700937E-2</v>
      </c>
      <c r="L49" s="1">
        <v>8.9099999999999999E-2</v>
      </c>
      <c r="M49" s="25">
        <f t="shared" si="4"/>
        <v>4.1635514018691588E-2</v>
      </c>
      <c r="R49" s="8">
        <f t="shared" si="13"/>
        <v>0</v>
      </c>
      <c r="U49" s="8">
        <f t="shared" si="14"/>
        <v>0</v>
      </c>
      <c r="X49" s="8">
        <f t="shared" si="15"/>
        <v>0</v>
      </c>
      <c r="AA49" s="8">
        <f t="shared" si="16"/>
        <v>0</v>
      </c>
      <c r="AD49" s="8">
        <f t="shared" si="17"/>
        <v>0</v>
      </c>
      <c r="AG49" s="8">
        <f t="shared" si="18"/>
        <v>0</v>
      </c>
      <c r="AJ49" s="1">
        <v>131</v>
      </c>
      <c r="AK49" s="8">
        <v>1655</v>
      </c>
      <c r="AQ49" s="40">
        <f t="shared" si="5"/>
        <v>0</v>
      </c>
      <c r="AR49" s="40">
        <f t="shared" si="19"/>
        <v>0</v>
      </c>
      <c r="AS49" s="40">
        <f t="shared" si="6"/>
        <v>0</v>
      </c>
      <c r="AT49" s="41">
        <f t="shared" si="20"/>
        <v>0</v>
      </c>
      <c r="AU49" s="49"/>
      <c r="AV49" s="50">
        <f t="shared" si="7"/>
        <v>0</v>
      </c>
      <c r="AW49" s="51"/>
      <c r="AX49" s="51">
        <f t="shared" si="21"/>
        <v>0</v>
      </c>
      <c r="AY49" s="50">
        <f t="shared" si="8"/>
        <v>0</v>
      </c>
      <c r="AZ49" s="51"/>
      <c r="BA49" s="51">
        <f t="shared" si="22"/>
        <v>0</v>
      </c>
      <c r="BB49" s="50">
        <f t="shared" si="9"/>
        <v>0</v>
      </c>
      <c r="BC49" s="51"/>
      <c r="BD49" s="51">
        <f t="shared" si="23"/>
        <v>0</v>
      </c>
      <c r="BE49" s="50">
        <f t="shared" si="10"/>
        <v>0</v>
      </c>
      <c r="BF49" s="51"/>
      <c r="BG49" s="51">
        <f t="shared" si="24"/>
        <v>0</v>
      </c>
      <c r="BH49" s="50">
        <f t="shared" si="11"/>
        <v>0</v>
      </c>
      <c r="BS49" s="106">
        <f t="shared" si="25"/>
        <v>0</v>
      </c>
      <c r="BT49" s="111">
        <f t="shared" si="26"/>
        <v>0</v>
      </c>
      <c r="BU49" s="111">
        <f t="shared" si="27"/>
        <v>0</v>
      </c>
      <c r="BV49" s="111">
        <f t="shared" si="28"/>
        <v>0</v>
      </c>
      <c r="BW49" s="111">
        <f t="shared" si="29"/>
        <v>0</v>
      </c>
      <c r="BX49" s="111">
        <f t="shared" si="30"/>
        <v>0</v>
      </c>
      <c r="BY49" s="111">
        <f t="shared" si="31"/>
        <v>0</v>
      </c>
      <c r="BZ49" s="111">
        <f t="shared" si="32"/>
        <v>0</v>
      </c>
      <c r="CA49" s="115">
        <f t="shared" si="33"/>
        <v>0</v>
      </c>
    </row>
    <row r="50" spans="1:87" x14ac:dyDescent="0.25">
      <c r="C50" s="10" t="s">
        <v>29</v>
      </c>
      <c r="E50" s="1">
        <f t="shared" si="0"/>
        <v>0</v>
      </c>
      <c r="G50" s="8">
        <f t="shared" si="1"/>
        <v>0</v>
      </c>
      <c r="I50" s="25">
        <f t="shared" si="2"/>
        <v>0</v>
      </c>
      <c r="K50" s="18">
        <f t="shared" si="3"/>
        <v>0</v>
      </c>
      <c r="M50" s="25">
        <f t="shared" si="4"/>
        <v>0</v>
      </c>
      <c r="R50" s="8">
        <f t="shared" si="13"/>
        <v>0</v>
      </c>
      <c r="U50" s="8">
        <f t="shared" si="14"/>
        <v>0</v>
      </c>
      <c r="X50" s="8">
        <f t="shared" si="15"/>
        <v>0</v>
      </c>
      <c r="AA50" s="8">
        <f t="shared" si="16"/>
        <v>0</v>
      </c>
      <c r="AD50" s="8">
        <f t="shared" si="17"/>
        <v>0</v>
      </c>
      <c r="AG50" s="8">
        <f t="shared" si="18"/>
        <v>0</v>
      </c>
      <c r="AQ50" s="40">
        <f t="shared" si="5"/>
        <v>0</v>
      </c>
      <c r="AR50" s="40">
        <f t="shared" si="19"/>
        <v>0</v>
      </c>
      <c r="AS50" s="40">
        <f t="shared" si="6"/>
        <v>0</v>
      </c>
      <c r="AT50" s="41">
        <f t="shared" si="20"/>
        <v>0</v>
      </c>
      <c r="AU50" s="49"/>
      <c r="AV50" s="50">
        <f t="shared" si="7"/>
        <v>0</v>
      </c>
      <c r="AW50" s="51"/>
      <c r="AX50" s="51">
        <f t="shared" si="21"/>
        <v>0</v>
      </c>
      <c r="AY50" s="50">
        <f t="shared" si="8"/>
        <v>0</v>
      </c>
      <c r="AZ50" s="51"/>
      <c r="BA50" s="51">
        <f t="shared" si="22"/>
        <v>0</v>
      </c>
      <c r="BB50" s="50">
        <f t="shared" si="9"/>
        <v>0</v>
      </c>
      <c r="BC50" s="51"/>
      <c r="BD50" s="51">
        <f t="shared" si="23"/>
        <v>0</v>
      </c>
      <c r="BE50" s="50">
        <f t="shared" si="10"/>
        <v>0</v>
      </c>
      <c r="BF50" s="51"/>
      <c r="BG50" s="51">
        <f t="shared" si="24"/>
        <v>0</v>
      </c>
      <c r="BH50" s="50">
        <f t="shared" si="11"/>
        <v>0</v>
      </c>
      <c r="BS50" s="106">
        <f t="shared" si="25"/>
        <v>0</v>
      </c>
      <c r="BT50" s="111">
        <f t="shared" si="26"/>
        <v>0</v>
      </c>
      <c r="BU50" s="111">
        <f t="shared" si="27"/>
        <v>0</v>
      </c>
      <c r="BV50" s="111">
        <f t="shared" si="28"/>
        <v>0</v>
      </c>
      <c r="BW50" s="111">
        <f t="shared" si="29"/>
        <v>0</v>
      </c>
      <c r="BX50" s="111">
        <f t="shared" si="30"/>
        <v>0</v>
      </c>
      <c r="BY50" s="111">
        <f t="shared" si="31"/>
        <v>0</v>
      </c>
      <c r="BZ50" s="111">
        <f t="shared" si="32"/>
        <v>0</v>
      </c>
      <c r="CA50" s="115">
        <f t="shared" si="33"/>
        <v>0</v>
      </c>
    </row>
    <row r="51" spans="1:87" x14ac:dyDescent="0.25">
      <c r="C51" s="10" t="s">
        <v>30</v>
      </c>
      <c r="E51" s="1">
        <f t="shared" si="0"/>
        <v>0</v>
      </c>
      <c r="G51" s="8">
        <f t="shared" si="1"/>
        <v>0</v>
      </c>
      <c r="I51" s="25">
        <f t="shared" si="2"/>
        <v>0</v>
      </c>
      <c r="K51" s="18">
        <f t="shared" si="3"/>
        <v>0</v>
      </c>
      <c r="M51" s="25">
        <f t="shared" si="4"/>
        <v>0</v>
      </c>
      <c r="R51" s="8">
        <f t="shared" si="13"/>
        <v>0</v>
      </c>
      <c r="U51" s="8">
        <f t="shared" si="14"/>
        <v>0</v>
      </c>
      <c r="X51" s="8">
        <f t="shared" si="15"/>
        <v>0</v>
      </c>
      <c r="AA51" s="8">
        <f t="shared" si="16"/>
        <v>0</v>
      </c>
      <c r="AD51" s="8">
        <f t="shared" si="17"/>
        <v>0</v>
      </c>
      <c r="AG51" s="8">
        <f t="shared" si="18"/>
        <v>0</v>
      </c>
      <c r="AQ51" s="40">
        <f t="shared" si="5"/>
        <v>0</v>
      </c>
      <c r="AR51" s="40">
        <f t="shared" si="19"/>
        <v>0</v>
      </c>
      <c r="AS51" s="40">
        <f t="shared" si="6"/>
        <v>0</v>
      </c>
      <c r="AT51" s="41">
        <f t="shared" si="20"/>
        <v>0</v>
      </c>
      <c r="AU51" s="49"/>
      <c r="AV51" s="50">
        <f t="shared" si="7"/>
        <v>0</v>
      </c>
      <c r="AW51" s="51"/>
      <c r="AX51" s="51">
        <f t="shared" si="21"/>
        <v>0</v>
      </c>
      <c r="AY51" s="50">
        <f t="shared" si="8"/>
        <v>0</v>
      </c>
      <c r="AZ51" s="51"/>
      <c r="BA51" s="51">
        <f t="shared" si="22"/>
        <v>0</v>
      </c>
      <c r="BB51" s="50">
        <f t="shared" si="9"/>
        <v>0</v>
      </c>
      <c r="BC51" s="51"/>
      <c r="BD51" s="51">
        <f t="shared" si="23"/>
        <v>0</v>
      </c>
      <c r="BE51" s="50">
        <f t="shared" si="10"/>
        <v>0</v>
      </c>
      <c r="BF51" s="51"/>
      <c r="BG51" s="51">
        <f t="shared" si="24"/>
        <v>0</v>
      </c>
      <c r="BH51" s="50">
        <f t="shared" si="11"/>
        <v>0</v>
      </c>
      <c r="BS51" s="106">
        <f t="shared" si="25"/>
        <v>0</v>
      </c>
      <c r="BT51" s="111">
        <f t="shared" si="26"/>
        <v>0</v>
      </c>
      <c r="BU51" s="111">
        <f t="shared" si="27"/>
        <v>0</v>
      </c>
      <c r="BV51" s="111">
        <f t="shared" si="28"/>
        <v>0</v>
      </c>
      <c r="BW51" s="111">
        <f t="shared" si="29"/>
        <v>0</v>
      </c>
      <c r="BX51" s="111">
        <f t="shared" si="30"/>
        <v>0</v>
      </c>
      <c r="BY51" s="111">
        <f t="shared" si="31"/>
        <v>0</v>
      </c>
      <c r="BZ51" s="111">
        <f t="shared" si="32"/>
        <v>0</v>
      </c>
      <c r="CA51" s="115">
        <f t="shared" si="33"/>
        <v>0</v>
      </c>
    </row>
    <row r="52" spans="1:87" x14ac:dyDescent="0.25">
      <c r="C52" s="10" t="s">
        <v>10</v>
      </c>
      <c r="E52" s="1">
        <f t="shared" si="0"/>
        <v>0</v>
      </c>
      <c r="G52" s="8">
        <f t="shared" si="1"/>
        <v>0</v>
      </c>
      <c r="I52" s="25">
        <f t="shared" si="2"/>
        <v>0</v>
      </c>
      <c r="K52" s="18">
        <f t="shared" si="3"/>
        <v>0</v>
      </c>
      <c r="M52" s="25">
        <f t="shared" si="4"/>
        <v>0</v>
      </c>
      <c r="R52" s="8">
        <f t="shared" si="13"/>
        <v>0</v>
      </c>
      <c r="U52" s="8">
        <f t="shared" si="14"/>
        <v>0</v>
      </c>
      <c r="X52" s="8">
        <f t="shared" si="15"/>
        <v>0</v>
      </c>
      <c r="AA52" s="8">
        <f t="shared" si="16"/>
        <v>0</v>
      </c>
      <c r="AD52" s="8">
        <f t="shared" si="17"/>
        <v>0</v>
      </c>
      <c r="AG52" s="8">
        <f t="shared" si="18"/>
        <v>0</v>
      </c>
      <c r="AQ52" s="40">
        <f t="shared" si="5"/>
        <v>0</v>
      </c>
      <c r="AR52" s="40">
        <f t="shared" si="19"/>
        <v>0</v>
      </c>
      <c r="AS52" s="40">
        <f t="shared" si="6"/>
        <v>0</v>
      </c>
      <c r="AT52" s="41">
        <f t="shared" si="20"/>
        <v>0</v>
      </c>
      <c r="AU52" s="49"/>
      <c r="AV52" s="50">
        <f t="shared" si="7"/>
        <v>0</v>
      </c>
      <c r="AW52" s="51"/>
      <c r="AX52" s="51">
        <f t="shared" si="21"/>
        <v>0</v>
      </c>
      <c r="AY52" s="50">
        <f t="shared" si="8"/>
        <v>0</v>
      </c>
      <c r="AZ52" s="51"/>
      <c r="BA52" s="51">
        <f t="shared" si="22"/>
        <v>0</v>
      </c>
      <c r="BB52" s="50">
        <f t="shared" si="9"/>
        <v>0</v>
      </c>
      <c r="BC52" s="51"/>
      <c r="BD52" s="51">
        <f t="shared" si="23"/>
        <v>0</v>
      </c>
      <c r="BE52" s="50">
        <f t="shared" si="10"/>
        <v>0</v>
      </c>
      <c r="BF52" s="51"/>
      <c r="BG52" s="51">
        <f t="shared" si="24"/>
        <v>0</v>
      </c>
      <c r="BH52" s="50">
        <f t="shared" si="11"/>
        <v>0</v>
      </c>
      <c r="BS52" s="106">
        <f t="shared" si="25"/>
        <v>0</v>
      </c>
      <c r="BT52" s="111">
        <f t="shared" si="26"/>
        <v>0</v>
      </c>
      <c r="BU52" s="111">
        <f t="shared" si="27"/>
        <v>0</v>
      </c>
      <c r="BV52" s="111">
        <f t="shared" si="28"/>
        <v>0</v>
      </c>
      <c r="BW52" s="111">
        <f t="shared" si="29"/>
        <v>0</v>
      </c>
      <c r="BX52" s="111">
        <f t="shared" si="30"/>
        <v>0</v>
      </c>
      <c r="BY52" s="111">
        <f t="shared" si="31"/>
        <v>0</v>
      </c>
      <c r="BZ52" s="111">
        <f t="shared" si="32"/>
        <v>0</v>
      </c>
      <c r="CA52" s="115">
        <f t="shared" si="33"/>
        <v>0</v>
      </c>
    </row>
    <row r="53" spans="1:87" x14ac:dyDescent="0.25">
      <c r="C53" s="10" t="s">
        <v>35</v>
      </c>
      <c r="E53" s="1">
        <f t="shared" si="0"/>
        <v>0</v>
      </c>
      <c r="G53" s="8">
        <f t="shared" si="1"/>
        <v>0</v>
      </c>
      <c r="I53" s="25">
        <f t="shared" si="2"/>
        <v>0</v>
      </c>
      <c r="K53" s="18">
        <f t="shared" si="3"/>
        <v>0</v>
      </c>
      <c r="M53" s="25">
        <f t="shared" si="4"/>
        <v>0</v>
      </c>
      <c r="R53" s="8">
        <f t="shared" si="13"/>
        <v>0</v>
      </c>
      <c r="U53" s="8">
        <f t="shared" si="14"/>
        <v>0</v>
      </c>
      <c r="X53" s="8">
        <f t="shared" si="15"/>
        <v>0</v>
      </c>
      <c r="AA53" s="8">
        <f t="shared" si="16"/>
        <v>0</v>
      </c>
      <c r="AD53" s="8">
        <f t="shared" si="17"/>
        <v>0</v>
      </c>
      <c r="AG53" s="8">
        <f t="shared" si="18"/>
        <v>0</v>
      </c>
      <c r="AQ53" s="40">
        <f t="shared" si="5"/>
        <v>0</v>
      </c>
      <c r="AR53" s="40">
        <f t="shared" si="19"/>
        <v>0</v>
      </c>
      <c r="AS53" s="40">
        <f t="shared" si="6"/>
        <v>0</v>
      </c>
      <c r="AT53" s="41">
        <f t="shared" si="20"/>
        <v>0</v>
      </c>
      <c r="AU53" s="49"/>
      <c r="AV53" s="50">
        <f t="shared" si="7"/>
        <v>0</v>
      </c>
      <c r="AW53" s="51"/>
      <c r="AX53" s="51">
        <f t="shared" si="21"/>
        <v>0</v>
      </c>
      <c r="AY53" s="50">
        <f t="shared" si="8"/>
        <v>0</v>
      </c>
      <c r="AZ53" s="51"/>
      <c r="BA53" s="51">
        <f t="shared" si="22"/>
        <v>0</v>
      </c>
      <c r="BB53" s="50">
        <f t="shared" si="9"/>
        <v>0</v>
      </c>
      <c r="BC53" s="51"/>
      <c r="BD53" s="51">
        <f t="shared" si="23"/>
        <v>0</v>
      </c>
      <c r="BE53" s="50">
        <f t="shared" si="10"/>
        <v>0</v>
      </c>
      <c r="BF53" s="51"/>
      <c r="BG53" s="51">
        <f t="shared" si="24"/>
        <v>0</v>
      </c>
      <c r="BH53" s="50">
        <f t="shared" si="11"/>
        <v>0</v>
      </c>
      <c r="BS53" s="106">
        <f t="shared" si="25"/>
        <v>0</v>
      </c>
      <c r="BT53" s="111">
        <f t="shared" si="26"/>
        <v>0</v>
      </c>
      <c r="BU53" s="111">
        <f t="shared" si="27"/>
        <v>0</v>
      </c>
      <c r="BV53" s="111">
        <f t="shared" si="28"/>
        <v>0</v>
      </c>
      <c r="BW53" s="111">
        <f t="shared" si="29"/>
        <v>0</v>
      </c>
      <c r="BX53" s="111">
        <f t="shared" si="30"/>
        <v>0</v>
      </c>
      <c r="BY53" s="111">
        <f t="shared" si="31"/>
        <v>0</v>
      </c>
      <c r="BZ53" s="111">
        <f t="shared" si="32"/>
        <v>0</v>
      </c>
      <c r="CA53" s="115">
        <f t="shared" si="33"/>
        <v>0</v>
      </c>
    </row>
    <row r="54" spans="1:87" x14ac:dyDescent="0.25">
      <c r="C54" s="10" t="s">
        <v>36</v>
      </c>
      <c r="E54" s="1">
        <f t="shared" si="0"/>
        <v>0</v>
      </c>
      <c r="G54" s="8">
        <f t="shared" si="1"/>
        <v>0</v>
      </c>
      <c r="I54" s="25">
        <f t="shared" si="2"/>
        <v>0</v>
      </c>
      <c r="J54" s="1">
        <v>5.5399999999999998E-2</v>
      </c>
      <c r="K54" s="18">
        <f t="shared" si="3"/>
        <v>2.5887850467289718E-2</v>
      </c>
      <c r="M54" s="25">
        <f t="shared" si="4"/>
        <v>0</v>
      </c>
      <c r="R54" s="8">
        <f t="shared" si="13"/>
        <v>0</v>
      </c>
      <c r="U54" s="8">
        <f t="shared" si="14"/>
        <v>0</v>
      </c>
      <c r="X54" s="8">
        <f t="shared" si="15"/>
        <v>0</v>
      </c>
      <c r="AA54" s="8">
        <f t="shared" si="16"/>
        <v>0</v>
      </c>
      <c r="AD54" s="8">
        <f t="shared" si="17"/>
        <v>0</v>
      </c>
      <c r="AG54" s="8">
        <f t="shared" si="18"/>
        <v>0</v>
      </c>
      <c r="AQ54" s="40">
        <f t="shared" si="5"/>
        <v>0</v>
      </c>
      <c r="AR54" s="40">
        <f t="shared" si="19"/>
        <v>0</v>
      </c>
      <c r="AS54" s="40">
        <f t="shared" si="6"/>
        <v>0</v>
      </c>
      <c r="AT54" s="41">
        <f t="shared" si="20"/>
        <v>0</v>
      </c>
      <c r="AU54" s="49"/>
      <c r="AV54" s="50">
        <f t="shared" si="7"/>
        <v>0</v>
      </c>
      <c r="AW54" s="51"/>
      <c r="AX54" s="51">
        <f t="shared" si="21"/>
        <v>0</v>
      </c>
      <c r="AY54" s="50">
        <f t="shared" si="8"/>
        <v>0</v>
      </c>
      <c r="AZ54" s="51"/>
      <c r="BA54" s="51">
        <f t="shared" si="22"/>
        <v>0</v>
      </c>
      <c r="BB54" s="50">
        <f t="shared" si="9"/>
        <v>0</v>
      </c>
      <c r="BC54" s="51"/>
      <c r="BD54" s="51">
        <f t="shared" si="23"/>
        <v>0</v>
      </c>
      <c r="BE54" s="50">
        <f t="shared" si="10"/>
        <v>0</v>
      </c>
      <c r="BF54" s="51"/>
      <c r="BG54" s="51">
        <f t="shared" si="24"/>
        <v>0</v>
      </c>
      <c r="BH54" s="50">
        <f t="shared" si="11"/>
        <v>0</v>
      </c>
      <c r="BS54" s="106">
        <f t="shared" si="25"/>
        <v>0</v>
      </c>
      <c r="BT54" s="111">
        <f t="shared" si="26"/>
        <v>0</v>
      </c>
      <c r="BU54" s="111">
        <f t="shared" si="27"/>
        <v>0</v>
      </c>
      <c r="BV54" s="111">
        <f t="shared" si="28"/>
        <v>0</v>
      </c>
      <c r="BW54" s="111">
        <f t="shared" si="29"/>
        <v>0</v>
      </c>
      <c r="BX54" s="111">
        <f t="shared" si="30"/>
        <v>0</v>
      </c>
      <c r="BY54" s="111">
        <f t="shared" si="31"/>
        <v>0</v>
      </c>
      <c r="BZ54" s="111">
        <f t="shared" si="32"/>
        <v>0</v>
      </c>
      <c r="CA54" s="115">
        <f t="shared" si="33"/>
        <v>0</v>
      </c>
    </row>
    <row r="55" spans="1:87" x14ac:dyDescent="0.25">
      <c r="A55" s="5" t="s">
        <v>16</v>
      </c>
      <c r="B55" s="5" t="s">
        <v>9</v>
      </c>
      <c r="C55" s="10" t="s">
        <v>31</v>
      </c>
      <c r="D55" s="1">
        <v>2.4</v>
      </c>
      <c r="E55" s="1">
        <f t="shared" si="0"/>
        <v>2.6172300981461283E-9</v>
      </c>
      <c r="F55" s="1">
        <v>2.2000000000000002</v>
      </c>
      <c r="G55" s="8">
        <f t="shared" si="1"/>
        <v>2.3991275899672846E-9</v>
      </c>
      <c r="H55" s="1">
        <v>7.0099999999999996E-2</v>
      </c>
      <c r="I55" s="25">
        <f t="shared" si="2"/>
        <v>3.547570850202429E-5</v>
      </c>
      <c r="J55" s="1">
        <v>0.10059999999999999</v>
      </c>
      <c r="K55" s="18">
        <f t="shared" si="3"/>
        <v>4.7009345794392518E-2</v>
      </c>
      <c r="L55" s="1">
        <v>8.2400000000000001E-2</v>
      </c>
      <c r="M55" s="25">
        <f t="shared" si="4"/>
        <v>3.8504672897196258E-2</v>
      </c>
      <c r="N55" s="1" t="s">
        <v>45</v>
      </c>
      <c r="O55" s="8" t="s">
        <v>46</v>
      </c>
      <c r="P55" s="1">
        <v>1102</v>
      </c>
      <c r="Q55" s="1">
        <v>696</v>
      </c>
      <c r="R55" s="8">
        <f t="shared" si="13"/>
        <v>406</v>
      </c>
      <c r="S55" s="1">
        <v>998</v>
      </c>
      <c r="T55" s="1">
        <v>623</v>
      </c>
      <c r="U55" s="8">
        <f t="shared" si="14"/>
        <v>375</v>
      </c>
      <c r="V55" s="1">
        <v>1213</v>
      </c>
      <c r="W55" s="1">
        <v>772</v>
      </c>
      <c r="X55" s="8">
        <f t="shared" si="15"/>
        <v>441</v>
      </c>
      <c r="AA55" s="8">
        <f t="shared" si="16"/>
        <v>0</v>
      </c>
      <c r="AD55" s="8">
        <f t="shared" si="17"/>
        <v>0</v>
      </c>
      <c r="AG55" s="8">
        <f t="shared" si="18"/>
        <v>0</v>
      </c>
      <c r="AH55" s="1">
        <v>243</v>
      </c>
      <c r="AI55" s="8">
        <v>1432</v>
      </c>
      <c r="AJ55" s="1">
        <v>167</v>
      </c>
      <c r="AK55" s="8">
        <v>1658</v>
      </c>
      <c r="AL55" s="1">
        <v>190</v>
      </c>
      <c r="AM55" s="8">
        <v>1865</v>
      </c>
      <c r="AQ55" s="40">
        <f t="shared" si="5"/>
        <v>0</v>
      </c>
      <c r="AR55" s="40">
        <f t="shared" si="19"/>
        <v>0</v>
      </c>
      <c r="AS55" s="40">
        <f t="shared" si="6"/>
        <v>0</v>
      </c>
      <c r="AT55" s="41">
        <f t="shared" si="20"/>
        <v>0</v>
      </c>
      <c r="AU55" s="49"/>
      <c r="AV55" s="50">
        <f t="shared" si="7"/>
        <v>0</v>
      </c>
      <c r="AW55" s="51"/>
      <c r="AX55" s="51">
        <f t="shared" si="21"/>
        <v>0</v>
      </c>
      <c r="AY55" s="50">
        <f t="shared" si="8"/>
        <v>0</v>
      </c>
      <c r="AZ55" s="51"/>
      <c r="BA55" s="51">
        <f t="shared" si="22"/>
        <v>0</v>
      </c>
      <c r="BB55" s="50">
        <f t="shared" si="9"/>
        <v>0</v>
      </c>
      <c r="BC55" s="51"/>
      <c r="BD55" s="51">
        <f t="shared" si="23"/>
        <v>0</v>
      </c>
      <c r="BE55" s="50">
        <f t="shared" si="10"/>
        <v>0</v>
      </c>
      <c r="BF55" s="51"/>
      <c r="BG55" s="51">
        <f t="shared" si="24"/>
        <v>0</v>
      </c>
      <c r="BH55" s="50">
        <f t="shared" si="11"/>
        <v>0</v>
      </c>
      <c r="BI55" s="1">
        <v>22.1</v>
      </c>
      <c r="BJ55" s="106">
        <v>2.4009999999999998</v>
      </c>
      <c r="BK55" s="111">
        <v>5.0430000000000001</v>
      </c>
      <c r="BL55" s="111">
        <v>3.4</v>
      </c>
      <c r="BM55" s="111">
        <v>6.3609999999999998</v>
      </c>
      <c r="BN55" s="111">
        <v>9.8520000000000003</v>
      </c>
      <c r="BO55" s="111">
        <v>8.4830000000000005</v>
      </c>
      <c r="BP55" s="111">
        <v>12.406000000000001</v>
      </c>
      <c r="BQ55" s="111">
        <v>19.399999999999999</v>
      </c>
      <c r="BR55" s="111">
        <v>23.8</v>
      </c>
      <c r="BS55" s="106">
        <f t="shared" ref="BS55:BS73" si="62">(BM55-BL55)/2</f>
        <v>1.4804999999999999</v>
      </c>
      <c r="BT55" s="111">
        <f t="shared" ref="BT55:BT73" si="63">BN55-BM55</f>
        <v>3.4910000000000005</v>
      </c>
      <c r="BU55" s="111">
        <f t="shared" si="27"/>
        <v>4.9715000000000007</v>
      </c>
      <c r="BV55" s="111">
        <f t="shared" ref="BV55:BV73" si="64">BO55-BM55</f>
        <v>2.1220000000000008</v>
      </c>
      <c r="BW55" s="111">
        <f t="shared" si="29"/>
        <v>3.6025000000000009</v>
      </c>
      <c r="BX55" s="111">
        <f t="shared" ref="BX55:BX73" si="65">BQ55-BP55</f>
        <v>6.993999999999998</v>
      </c>
      <c r="BY55" s="111">
        <f t="shared" ref="BY55:BY73" si="66">BP55-BX55</f>
        <v>5.4120000000000026</v>
      </c>
      <c r="BZ55" s="111">
        <f t="shared" si="32"/>
        <v>1.0719999999999983</v>
      </c>
      <c r="CA55" s="115">
        <f t="shared" ref="CA55:CA73" si="67">BR55-BQ55</f>
        <v>4.4000000000000021</v>
      </c>
      <c r="CB55" s="122">
        <f>BK55/$BJ55</f>
        <v>2.1003748438150773</v>
      </c>
      <c r="CC55" s="122">
        <f t="shared" ref="CC55" si="68">BL55/$BJ55</f>
        <v>1.4160766347355269</v>
      </c>
      <c r="CD55" s="122">
        <f t="shared" ref="CD55" si="69">BM55/$BJ55</f>
        <v>2.6493127863390256</v>
      </c>
      <c r="CE55" s="122">
        <f t="shared" ref="CE55" si="70">BN55/$BJ55</f>
        <v>4.1032902957101216</v>
      </c>
      <c r="CF55" s="122">
        <f t="shared" ref="CF55" si="71">BO55/$BJ55</f>
        <v>3.5331112036651402</v>
      </c>
      <c r="CG55" s="122">
        <f t="shared" ref="CG55" si="72">BP55/$BJ55</f>
        <v>5.1670137442732198</v>
      </c>
      <c r="CH55" s="122">
        <f t="shared" ref="CH55" si="73">BQ55/$BJ55</f>
        <v>8.0799666805497719</v>
      </c>
      <c r="CI55" s="92">
        <f t="shared" ref="CI55" si="74">BR55/$BJ55</f>
        <v>9.9125364431486886</v>
      </c>
    </row>
    <row r="56" spans="1:87" x14ac:dyDescent="0.25">
      <c r="C56" s="10" t="s">
        <v>32</v>
      </c>
      <c r="D56" s="1">
        <v>2.2999999999999998</v>
      </c>
      <c r="E56" s="1">
        <f t="shared" si="0"/>
        <v>2.5081788440567064E-9</v>
      </c>
      <c r="F56" s="1">
        <v>1.7</v>
      </c>
      <c r="G56" s="8">
        <f t="shared" si="1"/>
        <v>1.8538713195201745E-9</v>
      </c>
      <c r="H56" s="1">
        <v>7.1499999999999994E-2</v>
      </c>
      <c r="I56" s="25">
        <f t="shared" si="2"/>
        <v>3.6184210526315786E-5</v>
      </c>
      <c r="J56" s="1">
        <v>9.8000000000000004E-2</v>
      </c>
      <c r="K56" s="18">
        <f t="shared" si="3"/>
        <v>4.5794392523364487E-2</v>
      </c>
      <c r="L56" s="1">
        <v>8.1799999999999998E-2</v>
      </c>
      <c r="M56" s="25">
        <f t="shared" si="4"/>
        <v>3.8224299065420554E-2</v>
      </c>
      <c r="P56" s="1">
        <v>1139</v>
      </c>
      <c r="Q56" s="1">
        <v>690</v>
      </c>
      <c r="R56" s="8">
        <f t="shared" si="13"/>
        <v>449</v>
      </c>
      <c r="S56" s="1">
        <v>1029</v>
      </c>
      <c r="T56" s="1">
        <v>611</v>
      </c>
      <c r="U56" s="8">
        <f t="shared" si="14"/>
        <v>418</v>
      </c>
      <c r="V56" s="1">
        <v>1245</v>
      </c>
      <c r="W56" s="1">
        <v>763</v>
      </c>
      <c r="X56" s="8">
        <f t="shared" si="15"/>
        <v>482</v>
      </c>
      <c r="AA56" s="8">
        <f t="shared" si="16"/>
        <v>0</v>
      </c>
      <c r="AD56" s="8">
        <f t="shared" si="17"/>
        <v>0</v>
      </c>
      <c r="AG56" s="8">
        <f t="shared" si="18"/>
        <v>0</v>
      </c>
      <c r="AH56" s="1">
        <v>243</v>
      </c>
      <c r="AI56" s="8">
        <v>1432</v>
      </c>
      <c r="AJ56" s="1">
        <v>169</v>
      </c>
      <c r="AK56" s="8">
        <v>1653</v>
      </c>
      <c r="AL56" s="1">
        <v>186</v>
      </c>
      <c r="AM56" s="8">
        <v>1860</v>
      </c>
      <c r="AQ56" s="40">
        <f t="shared" si="5"/>
        <v>0</v>
      </c>
      <c r="AR56" s="40">
        <f t="shared" si="19"/>
        <v>0</v>
      </c>
      <c r="AS56" s="40">
        <f t="shared" si="6"/>
        <v>0</v>
      </c>
      <c r="AT56" s="41">
        <f t="shared" si="20"/>
        <v>0</v>
      </c>
      <c r="AU56" s="49"/>
      <c r="AV56" s="50">
        <f t="shared" si="7"/>
        <v>0</v>
      </c>
      <c r="AW56" s="51"/>
      <c r="AX56" s="51">
        <f t="shared" si="21"/>
        <v>0</v>
      </c>
      <c r="AY56" s="50">
        <f t="shared" si="8"/>
        <v>0</v>
      </c>
      <c r="AZ56" s="51"/>
      <c r="BA56" s="51">
        <f t="shared" si="22"/>
        <v>0</v>
      </c>
      <c r="BB56" s="50">
        <f t="shared" si="9"/>
        <v>0</v>
      </c>
      <c r="BC56" s="51"/>
      <c r="BD56" s="51">
        <f t="shared" si="23"/>
        <v>0</v>
      </c>
      <c r="BE56" s="50">
        <f t="shared" si="10"/>
        <v>0</v>
      </c>
      <c r="BF56" s="51"/>
      <c r="BG56" s="51">
        <f t="shared" si="24"/>
        <v>0</v>
      </c>
      <c r="BH56" s="50">
        <f t="shared" si="11"/>
        <v>0</v>
      </c>
      <c r="BS56" s="106">
        <f t="shared" si="62"/>
        <v>0</v>
      </c>
      <c r="BT56" s="111">
        <f t="shared" si="63"/>
        <v>0</v>
      </c>
      <c r="BU56" s="111">
        <f t="shared" si="27"/>
        <v>0</v>
      </c>
      <c r="BV56" s="111">
        <f t="shared" si="64"/>
        <v>0</v>
      </c>
      <c r="BW56" s="111">
        <f t="shared" si="29"/>
        <v>0</v>
      </c>
      <c r="BX56" s="111">
        <f t="shared" si="65"/>
        <v>0</v>
      </c>
      <c r="BY56" s="111">
        <f t="shared" si="66"/>
        <v>0</v>
      </c>
      <c r="BZ56" s="111">
        <f t="shared" si="32"/>
        <v>0</v>
      </c>
      <c r="CA56" s="115">
        <f t="shared" si="67"/>
        <v>0</v>
      </c>
    </row>
    <row r="57" spans="1:87" x14ac:dyDescent="0.25">
      <c r="C57" s="10" t="s">
        <v>33</v>
      </c>
      <c r="D57" s="1">
        <v>2.6</v>
      </c>
      <c r="E57" s="1">
        <f t="shared" si="0"/>
        <v>2.8353326063249724E-9</v>
      </c>
      <c r="F57" s="1">
        <v>1.9</v>
      </c>
      <c r="G57" s="8">
        <f t="shared" si="1"/>
        <v>2.0719738276990186E-9</v>
      </c>
      <c r="I57" s="25">
        <f t="shared" si="2"/>
        <v>0</v>
      </c>
      <c r="J57" s="1">
        <v>0.1008</v>
      </c>
      <c r="K57" s="18">
        <f t="shared" si="3"/>
        <v>4.7102803738317753E-2</v>
      </c>
      <c r="L57" s="1">
        <v>8.2600000000000007E-2</v>
      </c>
      <c r="M57" s="25">
        <f t="shared" si="4"/>
        <v>3.8598130841121493E-2</v>
      </c>
      <c r="R57" s="8">
        <f t="shared" si="13"/>
        <v>0</v>
      </c>
      <c r="U57" s="8">
        <f t="shared" si="14"/>
        <v>0</v>
      </c>
      <c r="X57" s="8">
        <f t="shared" si="15"/>
        <v>0</v>
      </c>
      <c r="Y57" s="31">
        <v>830</v>
      </c>
      <c r="Z57" s="32">
        <v>806</v>
      </c>
      <c r="AA57" s="8">
        <f t="shared" si="16"/>
        <v>818</v>
      </c>
      <c r="AB57" s="1">
        <v>923</v>
      </c>
      <c r="AC57" s="32">
        <v>900</v>
      </c>
      <c r="AD57" s="8">
        <f t="shared" si="17"/>
        <v>911.5</v>
      </c>
      <c r="AE57" s="1">
        <v>1030</v>
      </c>
      <c r="AF57" s="1">
        <v>1011</v>
      </c>
      <c r="AG57" s="8">
        <f t="shared" si="18"/>
        <v>1020.5</v>
      </c>
      <c r="AH57" s="1">
        <v>241</v>
      </c>
      <c r="AI57" s="8">
        <v>1441</v>
      </c>
      <c r="AJ57" s="1">
        <v>166</v>
      </c>
      <c r="AK57" s="8">
        <v>1659</v>
      </c>
      <c r="AL57" s="1">
        <v>169</v>
      </c>
      <c r="AM57" s="8">
        <v>1871</v>
      </c>
      <c r="AQ57" s="40">
        <f t="shared" si="5"/>
        <v>0</v>
      </c>
      <c r="AR57" s="40">
        <f t="shared" si="19"/>
        <v>0</v>
      </c>
      <c r="AS57" s="40">
        <f t="shared" si="6"/>
        <v>0</v>
      </c>
      <c r="AT57" s="41">
        <f t="shared" si="20"/>
        <v>0</v>
      </c>
      <c r="AU57" s="49"/>
      <c r="AV57" s="50">
        <f t="shared" si="7"/>
        <v>0</v>
      </c>
      <c r="AW57" s="51"/>
      <c r="AX57" s="51">
        <f t="shared" si="21"/>
        <v>0</v>
      </c>
      <c r="AY57" s="50">
        <f t="shared" si="8"/>
        <v>0</v>
      </c>
      <c r="AZ57" s="51"/>
      <c r="BA57" s="51">
        <f t="shared" si="22"/>
        <v>0</v>
      </c>
      <c r="BB57" s="50">
        <f t="shared" si="9"/>
        <v>0</v>
      </c>
      <c r="BC57" s="51"/>
      <c r="BD57" s="51">
        <f t="shared" si="23"/>
        <v>0</v>
      </c>
      <c r="BE57" s="50">
        <f t="shared" si="10"/>
        <v>0</v>
      </c>
      <c r="BF57" s="51"/>
      <c r="BG57" s="51">
        <f t="shared" si="24"/>
        <v>0</v>
      </c>
      <c r="BH57" s="50">
        <f t="shared" si="11"/>
        <v>0</v>
      </c>
      <c r="BS57" s="106">
        <f t="shared" si="62"/>
        <v>0</v>
      </c>
      <c r="BT57" s="111">
        <f t="shared" si="63"/>
        <v>0</v>
      </c>
      <c r="BU57" s="111">
        <f t="shared" si="27"/>
        <v>0</v>
      </c>
      <c r="BV57" s="111">
        <f t="shared" si="64"/>
        <v>0</v>
      </c>
      <c r="BW57" s="111">
        <f t="shared" si="29"/>
        <v>0</v>
      </c>
      <c r="BX57" s="111">
        <f t="shared" si="65"/>
        <v>0</v>
      </c>
      <c r="BY57" s="111">
        <f t="shared" si="66"/>
        <v>0</v>
      </c>
      <c r="BZ57" s="111">
        <f t="shared" si="32"/>
        <v>0</v>
      </c>
      <c r="CA57" s="115">
        <f t="shared" si="67"/>
        <v>0</v>
      </c>
    </row>
    <row r="58" spans="1:87" x14ac:dyDescent="0.25">
      <c r="C58" s="10" t="s">
        <v>34</v>
      </c>
      <c r="D58" s="1">
        <v>2.7</v>
      </c>
      <c r="E58" s="1">
        <f t="shared" si="0"/>
        <v>2.9443838604143951E-9</v>
      </c>
      <c r="F58" s="1">
        <v>1.5</v>
      </c>
      <c r="G58" s="8">
        <f t="shared" si="1"/>
        <v>1.6357688113413305E-9</v>
      </c>
      <c r="I58" s="25">
        <f t="shared" si="2"/>
        <v>0</v>
      </c>
      <c r="J58" s="1">
        <v>9.6699999999999994E-2</v>
      </c>
      <c r="K58" s="18">
        <f t="shared" si="3"/>
        <v>4.5186915887850461E-2</v>
      </c>
      <c r="L58" s="1">
        <v>8.0799999999999997E-2</v>
      </c>
      <c r="M58" s="25">
        <f t="shared" si="4"/>
        <v>3.7757009345794387E-2</v>
      </c>
      <c r="R58" s="8">
        <f t="shared" si="13"/>
        <v>0</v>
      </c>
      <c r="U58" s="8">
        <f t="shared" si="14"/>
        <v>0</v>
      </c>
      <c r="X58" s="8">
        <f t="shared" si="15"/>
        <v>0</v>
      </c>
      <c r="Y58" s="31">
        <v>835</v>
      </c>
      <c r="Z58" s="32">
        <v>810</v>
      </c>
      <c r="AA58" s="8">
        <f t="shared" si="16"/>
        <v>822.5</v>
      </c>
      <c r="AB58" s="1">
        <v>927</v>
      </c>
      <c r="AC58" s="32">
        <v>906</v>
      </c>
      <c r="AD58" s="8">
        <f t="shared" si="17"/>
        <v>916.5</v>
      </c>
      <c r="AE58" s="1">
        <v>1018</v>
      </c>
      <c r="AF58" s="1">
        <v>999</v>
      </c>
      <c r="AG58" s="8">
        <f t="shared" si="18"/>
        <v>1008.5</v>
      </c>
      <c r="AH58" s="1">
        <v>241</v>
      </c>
      <c r="AI58" s="8">
        <v>1436</v>
      </c>
      <c r="AJ58" s="1">
        <v>167</v>
      </c>
      <c r="AK58" s="8">
        <v>1656</v>
      </c>
      <c r="AL58" s="1">
        <v>173</v>
      </c>
      <c r="AM58" s="8">
        <v>1867</v>
      </c>
      <c r="AQ58" s="40">
        <f t="shared" si="5"/>
        <v>0</v>
      </c>
      <c r="AR58" s="40">
        <f t="shared" si="19"/>
        <v>0</v>
      </c>
      <c r="AS58" s="40">
        <f t="shared" si="6"/>
        <v>0</v>
      </c>
      <c r="AT58" s="41">
        <f t="shared" si="20"/>
        <v>0</v>
      </c>
      <c r="AU58" s="49"/>
      <c r="AV58" s="50">
        <f t="shared" si="7"/>
        <v>0</v>
      </c>
      <c r="AW58" s="51"/>
      <c r="AX58" s="51">
        <f t="shared" si="21"/>
        <v>0</v>
      </c>
      <c r="AY58" s="50">
        <f t="shared" si="8"/>
        <v>0</v>
      </c>
      <c r="AZ58" s="51"/>
      <c r="BA58" s="51">
        <f t="shared" si="22"/>
        <v>0</v>
      </c>
      <c r="BB58" s="50">
        <f t="shared" si="9"/>
        <v>0</v>
      </c>
      <c r="BC58" s="51"/>
      <c r="BD58" s="51">
        <f t="shared" si="23"/>
        <v>0</v>
      </c>
      <c r="BE58" s="50">
        <f t="shared" si="10"/>
        <v>0</v>
      </c>
      <c r="BF58" s="51"/>
      <c r="BG58" s="51">
        <f t="shared" si="24"/>
        <v>0</v>
      </c>
      <c r="BH58" s="50">
        <f t="shared" si="11"/>
        <v>0</v>
      </c>
      <c r="BS58" s="106">
        <f t="shared" si="62"/>
        <v>0</v>
      </c>
      <c r="BT58" s="111">
        <f t="shared" si="63"/>
        <v>0</v>
      </c>
      <c r="BU58" s="111">
        <f t="shared" si="27"/>
        <v>0</v>
      </c>
      <c r="BV58" s="111">
        <f t="shared" si="64"/>
        <v>0</v>
      </c>
      <c r="BW58" s="111">
        <f t="shared" si="29"/>
        <v>0</v>
      </c>
      <c r="BX58" s="111">
        <f t="shared" si="65"/>
        <v>0</v>
      </c>
      <c r="BY58" s="111">
        <f t="shared" si="66"/>
        <v>0</v>
      </c>
      <c r="BZ58" s="111">
        <f t="shared" si="32"/>
        <v>0</v>
      </c>
      <c r="CA58" s="115">
        <f t="shared" si="67"/>
        <v>0</v>
      </c>
    </row>
    <row r="59" spans="1:87" x14ac:dyDescent="0.25">
      <c r="C59" s="10" t="s">
        <v>29</v>
      </c>
      <c r="D59" s="1">
        <v>2.4</v>
      </c>
      <c r="E59" s="1">
        <f t="shared" si="0"/>
        <v>2.6172300981461283E-9</v>
      </c>
      <c r="F59" s="1">
        <v>1.5</v>
      </c>
      <c r="G59" s="8">
        <f t="shared" si="1"/>
        <v>1.6357688113413305E-9</v>
      </c>
      <c r="I59" s="25">
        <f t="shared" si="2"/>
        <v>0</v>
      </c>
      <c r="K59" s="18">
        <f t="shared" si="3"/>
        <v>0</v>
      </c>
      <c r="M59" s="25">
        <f t="shared" si="4"/>
        <v>0</v>
      </c>
      <c r="R59" s="8">
        <f t="shared" si="13"/>
        <v>0</v>
      </c>
      <c r="U59" s="8">
        <f t="shared" si="14"/>
        <v>0</v>
      </c>
      <c r="X59" s="8">
        <f t="shared" si="15"/>
        <v>0</v>
      </c>
      <c r="AA59" s="8">
        <f t="shared" si="16"/>
        <v>0</v>
      </c>
      <c r="AD59" s="8">
        <f t="shared" si="17"/>
        <v>0</v>
      </c>
      <c r="AG59" s="8">
        <f t="shared" si="18"/>
        <v>0</v>
      </c>
      <c r="AQ59" s="40">
        <f t="shared" si="5"/>
        <v>0</v>
      </c>
      <c r="AR59" s="40">
        <f t="shared" si="19"/>
        <v>0</v>
      </c>
      <c r="AS59" s="40">
        <f t="shared" si="6"/>
        <v>0</v>
      </c>
      <c r="AT59" s="41">
        <f t="shared" si="20"/>
        <v>0</v>
      </c>
      <c r="AU59" s="49"/>
      <c r="AV59" s="50">
        <f t="shared" si="7"/>
        <v>0</v>
      </c>
      <c r="AW59" s="51"/>
      <c r="AX59" s="51">
        <f t="shared" si="21"/>
        <v>0</v>
      </c>
      <c r="AY59" s="50">
        <f t="shared" si="8"/>
        <v>0</v>
      </c>
      <c r="AZ59" s="51"/>
      <c r="BA59" s="51">
        <f t="shared" si="22"/>
        <v>0</v>
      </c>
      <c r="BB59" s="50">
        <f t="shared" si="9"/>
        <v>0</v>
      </c>
      <c r="BC59" s="51"/>
      <c r="BD59" s="51">
        <f t="shared" si="23"/>
        <v>0</v>
      </c>
      <c r="BE59" s="50">
        <f t="shared" si="10"/>
        <v>0</v>
      </c>
      <c r="BF59" s="51"/>
      <c r="BG59" s="51">
        <f t="shared" si="24"/>
        <v>0</v>
      </c>
      <c r="BH59" s="50">
        <f t="shared" si="11"/>
        <v>0</v>
      </c>
      <c r="BS59" s="106">
        <f t="shared" si="62"/>
        <v>0</v>
      </c>
      <c r="BT59" s="111">
        <f t="shared" si="63"/>
        <v>0</v>
      </c>
      <c r="BU59" s="111">
        <f t="shared" si="27"/>
        <v>0</v>
      </c>
      <c r="BV59" s="111">
        <f t="shared" si="64"/>
        <v>0</v>
      </c>
      <c r="BW59" s="111">
        <f t="shared" si="29"/>
        <v>0</v>
      </c>
      <c r="BX59" s="111">
        <f t="shared" si="65"/>
        <v>0</v>
      </c>
      <c r="BY59" s="111">
        <f t="shared" si="66"/>
        <v>0</v>
      </c>
      <c r="BZ59" s="111">
        <f t="shared" si="32"/>
        <v>0</v>
      </c>
      <c r="CA59" s="115">
        <f t="shared" si="67"/>
        <v>0</v>
      </c>
    </row>
    <row r="60" spans="1:87" x14ac:dyDescent="0.25">
      <c r="C60" s="10" t="s">
        <v>30</v>
      </c>
      <c r="E60" s="1">
        <f t="shared" si="0"/>
        <v>0</v>
      </c>
      <c r="F60" s="1" t="s">
        <v>88</v>
      </c>
      <c r="G60" s="8" t="e">
        <f t="shared" si="1"/>
        <v>#VALUE!</v>
      </c>
      <c r="I60" s="25">
        <f t="shared" si="2"/>
        <v>0</v>
      </c>
      <c r="K60" s="18">
        <f t="shared" si="3"/>
        <v>0</v>
      </c>
      <c r="M60" s="25">
        <f t="shared" si="4"/>
        <v>0</v>
      </c>
      <c r="R60" s="8">
        <f t="shared" si="13"/>
        <v>0</v>
      </c>
      <c r="U60" s="8">
        <f t="shared" si="14"/>
        <v>0</v>
      </c>
      <c r="X60" s="8">
        <f t="shared" si="15"/>
        <v>0</v>
      </c>
      <c r="AA60" s="8">
        <f t="shared" si="16"/>
        <v>0</v>
      </c>
      <c r="AD60" s="8">
        <f t="shared" si="17"/>
        <v>0</v>
      </c>
      <c r="AG60" s="8">
        <f t="shared" si="18"/>
        <v>0</v>
      </c>
      <c r="AQ60" s="40">
        <f t="shared" si="5"/>
        <v>0</v>
      </c>
      <c r="AR60" s="40">
        <f t="shared" si="19"/>
        <v>0</v>
      </c>
      <c r="AS60" s="40">
        <f t="shared" si="6"/>
        <v>0</v>
      </c>
      <c r="AT60" s="41">
        <f t="shared" si="20"/>
        <v>0</v>
      </c>
      <c r="AU60" s="49"/>
      <c r="AV60" s="50">
        <f t="shared" si="7"/>
        <v>0</v>
      </c>
      <c r="AW60" s="51"/>
      <c r="AX60" s="51">
        <f t="shared" si="21"/>
        <v>0</v>
      </c>
      <c r="AY60" s="50">
        <f t="shared" si="8"/>
        <v>0</v>
      </c>
      <c r="AZ60" s="51"/>
      <c r="BA60" s="51">
        <f t="shared" si="22"/>
        <v>0</v>
      </c>
      <c r="BB60" s="50">
        <f t="shared" si="9"/>
        <v>0</v>
      </c>
      <c r="BC60" s="51"/>
      <c r="BD60" s="51">
        <f t="shared" si="23"/>
        <v>0</v>
      </c>
      <c r="BE60" s="50">
        <f t="shared" si="10"/>
        <v>0</v>
      </c>
      <c r="BF60" s="51"/>
      <c r="BG60" s="51">
        <f t="shared" si="24"/>
        <v>0</v>
      </c>
      <c r="BH60" s="50">
        <f t="shared" si="11"/>
        <v>0</v>
      </c>
      <c r="BS60" s="106">
        <f t="shared" si="62"/>
        <v>0</v>
      </c>
      <c r="BT60" s="111">
        <f t="shared" si="63"/>
        <v>0</v>
      </c>
      <c r="BU60" s="111">
        <f t="shared" si="27"/>
        <v>0</v>
      </c>
      <c r="BV60" s="111">
        <f t="shared" si="64"/>
        <v>0</v>
      </c>
      <c r="BW60" s="111">
        <f t="shared" si="29"/>
        <v>0</v>
      </c>
      <c r="BX60" s="111">
        <f t="shared" si="65"/>
        <v>0</v>
      </c>
      <c r="BY60" s="111">
        <f t="shared" si="66"/>
        <v>0</v>
      </c>
      <c r="BZ60" s="111">
        <f t="shared" si="32"/>
        <v>0</v>
      </c>
      <c r="CA60" s="115">
        <f t="shared" si="67"/>
        <v>0</v>
      </c>
    </row>
    <row r="61" spans="1:87" x14ac:dyDescent="0.25">
      <c r="C61" s="10" t="s">
        <v>10</v>
      </c>
      <c r="E61" s="1">
        <f t="shared" si="0"/>
        <v>0</v>
      </c>
      <c r="G61" s="8">
        <f t="shared" si="1"/>
        <v>0</v>
      </c>
      <c r="I61" s="25">
        <f t="shared" si="2"/>
        <v>0</v>
      </c>
      <c r="K61" s="18">
        <f t="shared" si="3"/>
        <v>0</v>
      </c>
      <c r="M61" s="25">
        <f t="shared" si="4"/>
        <v>0</v>
      </c>
      <c r="R61" s="8">
        <f t="shared" si="13"/>
        <v>0</v>
      </c>
      <c r="U61" s="8">
        <f t="shared" si="14"/>
        <v>0</v>
      </c>
      <c r="X61" s="8">
        <f t="shared" si="15"/>
        <v>0</v>
      </c>
      <c r="AA61" s="8">
        <f t="shared" si="16"/>
        <v>0</v>
      </c>
      <c r="AD61" s="8">
        <f t="shared" si="17"/>
        <v>0</v>
      </c>
      <c r="AG61" s="8">
        <f t="shared" si="18"/>
        <v>0</v>
      </c>
      <c r="AQ61" s="40">
        <f t="shared" si="5"/>
        <v>0</v>
      </c>
      <c r="AR61" s="40">
        <f t="shared" si="19"/>
        <v>0</v>
      </c>
      <c r="AS61" s="40">
        <f t="shared" si="6"/>
        <v>0</v>
      </c>
      <c r="AT61" s="41">
        <f t="shared" si="20"/>
        <v>0</v>
      </c>
      <c r="AU61" s="49"/>
      <c r="AV61" s="50">
        <f t="shared" si="7"/>
        <v>0</v>
      </c>
      <c r="AW61" s="51"/>
      <c r="AX61" s="51">
        <f t="shared" si="21"/>
        <v>0</v>
      </c>
      <c r="AY61" s="50">
        <f t="shared" si="8"/>
        <v>0</v>
      </c>
      <c r="AZ61" s="51"/>
      <c r="BA61" s="51">
        <f t="shared" si="22"/>
        <v>0</v>
      </c>
      <c r="BB61" s="50">
        <f t="shared" si="9"/>
        <v>0</v>
      </c>
      <c r="BC61" s="51"/>
      <c r="BD61" s="51">
        <f t="shared" si="23"/>
        <v>0</v>
      </c>
      <c r="BE61" s="50">
        <f t="shared" si="10"/>
        <v>0</v>
      </c>
      <c r="BF61" s="51"/>
      <c r="BG61" s="51">
        <f t="shared" si="24"/>
        <v>0</v>
      </c>
      <c r="BH61" s="50">
        <f t="shared" si="11"/>
        <v>0</v>
      </c>
      <c r="BS61" s="106">
        <f t="shared" si="62"/>
        <v>0</v>
      </c>
      <c r="BT61" s="111">
        <f t="shared" si="63"/>
        <v>0</v>
      </c>
      <c r="BU61" s="111">
        <f t="shared" si="27"/>
        <v>0</v>
      </c>
      <c r="BV61" s="111">
        <f t="shared" si="64"/>
        <v>0</v>
      </c>
      <c r="BW61" s="111">
        <f t="shared" si="29"/>
        <v>0</v>
      </c>
      <c r="BX61" s="111">
        <f t="shared" si="65"/>
        <v>0</v>
      </c>
      <c r="BY61" s="111">
        <f t="shared" si="66"/>
        <v>0</v>
      </c>
      <c r="BZ61" s="111">
        <f t="shared" si="32"/>
        <v>0</v>
      </c>
      <c r="CA61" s="115">
        <f t="shared" si="67"/>
        <v>0</v>
      </c>
    </row>
    <row r="62" spans="1:87" x14ac:dyDescent="0.25">
      <c r="C62" s="10" t="s">
        <v>35</v>
      </c>
      <c r="D62" s="1">
        <v>2.7</v>
      </c>
      <c r="E62" s="1">
        <f t="shared" si="0"/>
        <v>2.9443838604143951E-9</v>
      </c>
      <c r="F62" s="1">
        <v>1.5</v>
      </c>
      <c r="G62" s="8">
        <f t="shared" si="1"/>
        <v>1.6357688113413305E-9</v>
      </c>
      <c r="I62" s="25">
        <f t="shared" si="2"/>
        <v>0</v>
      </c>
      <c r="K62" s="18">
        <f t="shared" si="3"/>
        <v>0</v>
      </c>
      <c r="M62" s="25">
        <f t="shared" si="4"/>
        <v>0</v>
      </c>
      <c r="R62" s="8">
        <f t="shared" si="13"/>
        <v>0</v>
      </c>
      <c r="U62" s="8">
        <f t="shared" si="14"/>
        <v>0</v>
      </c>
      <c r="X62" s="8">
        <f t="shared" si="15"/>
        <v>0</v>
      </c>
      <c r="AA62" s="8">
        <f t="shared" si="16"/>
        <v>0</v>
      </c>
      <c r="AD62" s="8">
        <f t="shared" si="17"/>
        <v>0</v>
      </c>
      <c r="AG62" s="8">
        <f t="shared" si="18"/>
        <v>0</v>
      </c>
      <c r="AQ62" s="40">
        <f t="shared" si="5"/>
        <v>0</v>
      </c>
      <c r="AR62" s="40">
        <f t="shared" si="19"/>
        <v>0</v>
      </c>
      <c r="AS62" s="40">
        <f t="shared" si="6"/>
        <v>0</v>
      </c>
      <c r="AT62" s="41">
        <f t="shared" si="20"/>
        <v>0</v>
      </c>
      <c r="AU62" s="49"/>
      <c r="AV62" s="50">
        <f t="shared" si="7"/>
        <v>0</v>
      </c>
      <c r="AW62" s="51"/>
      <c r="AX62" s="51">
        <f t="shared" si="21"/>
        <v>0</v>
      </c>
      <c r="AY62" s="50">
        <f t="shared" si="8"/>
        <v>0</v>
      </c>
      <c r="AZ62" s="51"/>
      <c r="BA62" s="51">
        <f t="shared" si="22"/>
        <v>0</v>
      </c>
      <c r="BB62" s="50">
        <f t="shared" si="9"/>
        <v>0</v>
      </c>
      <c r="BC62" s="51"/>
      <c r="BD62" s="51">
        <f t="shared" si="23"/>
        <v>0</v>
      </c>
      <c r="BE62" s="50">
        <f t="shared" si="10"/>
        <v>0</v>
      </c>
      <c r="BF62" s="51"/>
      <c r="BG62" s="51">
        <f t="shared" si="24"/>
        <v>0</v>
      </c>
      <c r="BH62" s="50">
        <f t="shared" si="11"/>
        <v>0</v>
      </c>
      <c r="BS62" s="106">
        <f t="shared" si="62"/>
        <v>0</v>
      </c>
      <c r="BT62" s="111">
        <f t="shared" si="63"/>
        <v>0</v>
      </c>
      <c r="BU62" s="111">
        <f t="shared" si="27"/>
        <v>0</v>
      </c>
      <c r="BV62" s="111">
        <f t="shared" si="64"/>
        <v>0</v>
      </c>
      <c r="BW62" s="111">
        <f t="shared" si="29"/>
        <v>0</v>
      </c>
      <c r="BX62" s="111">
        <f t="shared" si="65"/>
        <v>0</v>
      </c>
      <c r="BY62" s="111">
        <f t="shared" si="66"/>
        <v>0</v>
      </c>
      <c r="BZ62" s="111">
        <f t="shared" si="32"/>
        <v>0</v>
      </c>
      <c r="CA62" s="115">
        <f t="shared" si="67"/>
        <v>0</v>
      </c>
    </row>
    <row r="63" spans="1:87" x14ac:dyDescent="0.25">
      <c r="C63" s="10" t="s">
        <v>36</v>
      </c>
      <c r="D63" s="1">
        <v>2.2000000000000002</v>
      </c>
      <c r="E63" s="1">
        <f t="shared" si="0"/>
        <v>2.3991275899672846E-9</v>
      </c>
      <c r="F63" s="1">
        <v>1.6</v>
      </c>
      <c r="G63" s="8">
        <f t="shared" si="1"/>
        <v>1.7448200654307526E-9</v>
      </c>
      <c r="I63" s="25">
        <f t="shared" si="2"/>
        <v>0</v>
      </c>
      <c r="J63" s="1">
        <v>5.6099999999999997E-2</v>
      </c>
      <c r="K63" s="18">
        <f t="shared" si="3"/>
        <v>2.6214953271028036E-2</v>
      </c>
      <c r="M63" s="25">
        <f t="shared" si="4"/>
        <v>0</v>
      </c>
      <c r="R63" s="8">
        <f t="shared" si="13"/>
        <v>0</v>
      </c>
      <c r="U63" s="8">
        <f t="shared" si="14"/>
        <v>0</v>
      </c>
      <c r="X63" s="8">
        <f t="shared" si="15"/>
        <v>0</v>
      </c>
      <c r="AA63" s="8">
        <f t="shared" si="16"/>
        <v>0</v>
      </c>
      <c r="AD63" s="8">
        <f t="shared" si="17"/>
        <v>0</v>
      </c>
      <c r="AG63" s="8">
        <f t="shared" si="18"/>
        <v>0</v>
      </c>
      <c r="AQ63" s="40">
        <f t="shared" si="5"/>
        <v>0</v>
      </c>
      <c r="AR63" s="40">
        <f t="shared" si="19"/>
        <v>0</v>
      </c>
      <c r="AS63" s="40">
        <f t="shared" si="6"/>
        <v>0</v>
      </c>
      <c r="AT63" s="41">
        <f t="shared" si="20"/>
        <v>0</v>
      </c>
      <c r="AU63" s="49"/>
      <c r="AV63" s="50">
        <f t="shared" si="7"/>
        <v>0</v>
      </c>
      <c r="AW63" s="51"/>
      <c r="AX63" s="51">
        <f t="shared" si="21"/>
        <v>0</v>
      </c>
      <c r="AY63" s="50">
        <f t="shared" si="8"/>
        <v>0</v>
      </c>
      <c r="AZ63" s="51"/>
      <c r="BA63" s="51">
        <f t="shared" si="22"/>
        <v>0</v>
      </c>
      <c r="BB63" s="50">
        <f t="shared" si="9"/>
        <v>0</v>
      </c>
      <c r="BC63" s="51"/>
      <c r="BD63" s="51">
        <f t="shared" si="23"/>
        <v>0</v>
      </c>
      <c r="BE63" s="50">
        <f t="shared" si="10"/>
        <v>0</v>
      </c>
      <c r="BF63" s="51"/>
      <c r="BG63" s="51">
        <f t="shared" si="24"/>
        <v>0</v>
      </c>
      <c r="BH63" s="50">
        <f t="shared" si="11"/>
        <v>0</v>
      </c>
      <c r="BS63" s="106">
        <f t="shared" si="62"/>
        <v>0</v>
      </c>
      <c r="BT63" s="111">
        <f t="shared" si="63"/>
        <v>0</v>
      </c>
      <c r="BU63" s="111">
        <f t="shared" si="27"/>
        <v>0</v>
      </c>
      <c r="BV63" s="111">
        <f t="shared" si="64"/>
        <v>0</v>
      </c>
      <c r="BW63" s="111">
        <f t="shared" si="29"/>
        <v>0</v>
      </c>
      <c r="BX63" s="111">
        <f t="shared" si="65"/>
        <v>0</v>
      </c>
      <c r="BY63" s="111">
        <f t="shared" si="66"/>
        <v>0</v>
      </c>
      <c r="BZ63" s="111">
        <f t="shared" si="32"/>
        <v>0</v>
      </c>
      <c r="CA63" s="115">
        <f t="shared" si="67"/>
        <v>0</v>
      </c>
    </row>
    <row r="64" spans="1:87" x14ac:dyDescent="0.25">
      <c r="B64" s="5" t="s">
        <v>11</v>
      </c>
      <c r="C64" s="10" t="s">
        <v>31</v>
      </c>
      <c r="D64" s="1">
        <v>2.5</v>
      </c>
      <c r="E64" s="1">
        <f t="shared" si="0"/>
        <v>2.7262813522355506E-9</v>
      </c>
      <c r="F64" s="1">
        <v>1.6</v>
      </c>
      <c r="G64" s="8">
        <f t="shared" si="1"/>
        <v>1.7448200654307526E-9</v>
      </c>
      <c r="H64" s="1">
        <v>6.93E-2</v>
      </c>
      <c r="I64" s="25">
        <f t="shared" si="2"/>
        <v>3.5070850202429151E-5</v>
      </c>
      <c r="J64" s="1">
        <v>0.1037</v>
      </c>
      <c r="K64" s="18">
        <f t="shared" si="3"/>
        <v>4.8457943925233643E-2</v>
      </c>
      <c r="L64" s="1">
        <v>8.0799999999999997E-2</v>
      </c>
      <c r="M64" s="25">
        <f t="shared" si="4"/>
        <v>3.7757009345794387E-2</v>
      </c>
      <c r="N64" s="1" t="s">
        <v>45</v>
      </c>
      <c r="O64" s="8" t="s">
        <v>46</v>
      </c>
      <c r="P64" s="1">
        <v>1126</v>
      </c>
      <c r="Q64" s="1">
        <v>721</v>
      </c>
      <c r="R64" s="8">
        <f t="shared" si="13"/>
        <v>405</v>
      </c>
      <c r="S64" s="1">
        <v>1017</v>
      </c>
      <c r="T64" s="1">
        <v>629</v>
      </c>
      <c r="U64" s="8">
        <f t="shared" si="14"/>
        <v>388</v>
      </c>
      <c r="V64" s="1">
        <v>1241</v>
      </c>
      <c r="W64" s="1">
        <v>795</v>
      </c>
      <c r="X64" s="8">
        <f t="shared" si="15"/>
        <v>446</v>
      </c>
      <c r="AA64" s="8">
        <f t="shared" si="16"/>
        <v>0</v>
      </c>
      <c r="AD64" s="8">
        <f t="shared" si="17"/>
        <v>0</v>
      </c>
      <c r="AG64" s="8">
        <f t="shared" si="18"/>
        <v>0</v>
      </c>
      <c r="AJ64" s="1">
        <v>143</v>
      </c>
      <c r="AK64" s="8">
        <v>1656</v>
      </c>
      <c r="AQ64" s="40">
        <f t="shared" si="5"/>
        <v>0</v>
      </c>
      <c r="AR64" s="40">
        <f t="shared" si="19"/>
        <v>0</v>
      </c>
      <c r="AS64" s="40">
        <f t="shared" si="6"/>
        <v>0</v>
      </c>
      <c r="AT64" s="41">
        <f t="shared" si="20"/>
        <v>0</v>
      </c>
      <c r="AU64" s="49"/>
      <c r="AV64" s="50">
        <f t="shared" si="7"/>
        <v>0</v>
      </c>
      <c r="AW64" s="51"/>
      <c r="AX64" s="51">
        <f t="shared" si="21"/>
        <v>0</v>
      </c>
      <c r="AY64" s="50">
        <f t="shared" si="8"/>
        <v>0</v>
      </c>
      <c r="AZ64" s="51"/>
      <c r="BA64" s="51">
        <f t="shared" si="22"/>
        <v>0</v>
      </c>
      <c r="BB64" s="50">
        <f t="shared" si="9"/>
        <v>0</v>
      </c>
      <c r="BC64" s="51"/>
      <c r="BD64" s="51">
        <f t="shared" si="23"/>
        <v>0</v>
      </c>
      <c r="BE64" s="50">
        <f t="shared" si="10"/>
        <v>0</v>
      </c>
      <c r="BF64" s="51"/>
      <c r="BG64" s="51">
        <f t="shared" si="24"/>
        <v>0</v>
      </c>
      <c r="BH64" s="50">
        <f t="shared" si="11"/>
        <v>0</v>
      </c>
      <c r="BI64" s="1">
        <v>22.1</v>
      </c>
      <c r="BJ64" s="106">
        <v>2.2810000000000001</v>
      </c>
      <c r="BK64" s="111">
        <v>4.8010000000000002</v>
      </c>
      <c r="BL64" s="111">
        <v>3.24</v>
      </c>
      <c r="BM64" s="111">
        <v>6.04</v>
      </c>
      <c r="BN64" s="111">
        <v>9.3620000000000001</v>
      </c>
      <c r="BO64" s="111">
        <v>8.0020000000000007</v>
      </c>
      <c r="BP64" s="111">
        <v>11.760999999999999</v>
      </c>
      <c r="BQ64" s="111">
        <v>18.399999999999999</v>
      </c>
      <c r="BR64" s="111">
        <v>22.6</v>
      </c>
      <c r="BS64" s="106">
        <f t="shared" si="62"/>
        <v>1.4</v>
      </c>
      <c r="BT64" s="111">
        <f t="shared" si="63"/>
        <v>3.3220000000000001</v>
      </c>
      <c r="BU64" s="111">
        <f t="shared" si="27"/>
        <v>4.7219999999999995</v>
      </c>
      <c r="BV64" s="111">
        <f t="shared" si="64"/>
        <v>1.9620000000000006</v>
      </c>
      <c r="BW64" s="111">
        <f t="shared" si="29"/>
        <v>3.3620000000000005</v>
      </c>
      <c r="BX64" s="111">
        <f t="shared" si="65"/>
        <v>6.6389999999999993</v>
      </c>
      <c r="BY64" s="111">
        <f t="shared" si="66"/>
        <v>5.1219999999999999</v>
      </c>
      <c r="BZ64" s="111">
        <f t="shared" si="32"/>
        <v>1.0389999999999997</v>
      </c>
      <c r="CA64" s="115">
        <f t="shared" si="67"/>
        <v>4.2000000000000028</v>
      </c>
      <c r="CB64" s="122">
        <f>BK64/$BJ64</f>
        <v>2.1047786058746163</v>
      </c>
      <c r="CC64" s="122">
        <f t="shared" ref="CC64" si="75">BL64/$BJ64</f>
        <v>1.4204296361245068</v>
      </c>
      <c r="CD64" s="122">
        <f t="shared" ref="CD64" si="76">BM64/$BJ64</f>
        <v>2.647961420429636</v>
      </c>
      <c r="CE64" s="122">
        <f t="shared" ref="CE64" si="77">BN64/$BJ64</f>
        <v>4.104340201665936</v>
      </c>
      <c r="CF64" s="122">
        <f t="shared" ref="CF64" si="78">BO64/$BJ64</f>
        <v>3.5081104778605874</v>
      </c>
      <c r="CG64" s="122">
        <f t="shared" ref="CG64" si="79">BP64/$BJ64</f>
        <v>5.1560718982902225</v>
      </c>
      <c r="CH64" s="122">
        <f t="shared" ref="CH64" si="80">BQ64/$BJ64</f>
        <v>8.06663743971942</v>
      </c>
      <c r="CI64" s="92">
        <f t="shared" ref="CI64" si="81">BR64/$BJ64</f>
        <v>9.9079351161771161</v>
      </c>
    </row>
    <row r="65" spans="2:87" x14ac:dyDescent="0.25">
      <c r="C65" s="10" t="s">
        <v>32</v>
      </c>
      <c r="D65" s="1">
        <v>2.4</v>
      </c>
      <c r="E65" s="1">
        <f t="shared" si="0"/>
        <v>2.6172300981461283E-9</v>
      </c>
      <c r="F65" s="1">
        <v>1.4</v>
      </c>
      <c r="G65" s="8">
        <f t="shared" si="1"/>
        <v>1.5267175572519085E-9</v>
      </c>
      <c r="H65" s="1">
        <v>6.8500000000000005E-2</v>
      </c>
      <c r="I65" s="25">
        <f t="shared" si="2"/>
        <v>3.4665991902834013E-5</v>
      </c>
      <c r="J65" s="1">
        <v>0.1012</v>
      </c>
      <c r="K65" s="18">
        <f t="shared" si="3"/>
        <v>4.7289719626168222E-2</v>
      </c>
      <c r="L65" s="1">
        <v>8.0199999999999994E-2</v>
      </c>
      <c r="M65" s="25">
        <f t="shared" si="4"/>
        <v>3.7476635514018683E-2</v>
      </c>
      <c r="P65" s="1">
        <v>1153</v>
      </c>
      <c r="Q65" s="1">
        <v>714</v>
      </c>
      <c r="R65" s="8">
        <f t="shared" si="13"/>
        <v>439</v>
      </c>
      <c r="S65" s="1">
        <v>1038</v>
      </c>
      <c r="T65" s="1">
        <v>636</v>
      </c>
      <c r="U65" s="8">
        <f t="shared" si="14"/>
        <v>402</v>
      </c>
      <c r="V65" s="1">
        <v>1266</v>
      </c>
      <c r="W65" s="1">
        <v>788</v>
      </c>
      <c r="X65" s="8">
        <f t="shared" si="15"/>
        <v>478</v>
      </c>
      <c r="AA65" s="8">
        <f t="shared" si="16"/>
        <v>0</v>
      </c>
      <c r="AD65" s="8">
        <f t="shared" si="17"/>
        <v>0</v>
      </c>
      <c r="AG65" s="8">
        <f t="shared" si="18"/>
        <v>0</v>
      </c>
      <c r="AJ65" s="1">
        <v>145</v>
      </c>
      <c r="AK65" s="8">
        <v>1653</v>
      </c>
      <c r="AQ65" s="40">
        <f t="shared" si="5"/>
        <v>0</v>
      </c>
      <c r="AR65" s="40">
        <f t="shared" si="19"/>
        <v>0</v>
      </c>
      <c r="AS65" s="40">
        <f t="shared" si="6"/>
        <v>0</v>
      </c>
      <c r="AT65" s="41">
        <f t="shared" si="20"/>
        <v>0</v>
      </c>
      <c r="AU65" s="49"/>
      <c r="AV65" s="50">
        <f t="shared" si="7"/>
        <v>0</v>
      </c>
      <c r="AW65" s="51"/>
      <c r="AX65" s="51">
        <f t="shared" si="21"/>
        <v>0</v>
      </c>
      <c r="AY65" s="50">
        <f t="shared" si="8"/>
        <v>0</v>
      </c>
      <c r="AZ65" s="51"/>
      <c r="BA65" s="51">
        <f t="shared" si="22"/>
        <v>0</v>
      </c>
      <c r="BB65" s="50">
        <f t="shared" si="9"/>
        <v>0</v>
      </c>
      <c r="BC65" s="51"/>
      <c r="BD65" s="51">
        <f t="shared" si="23"/>
        <v>0</v>
      </c>
      <c r="BE65" s="50">
        <f t="shared" si="10"/>
        <v>0</v>
      </c>
      <c r="BF65" s="51"/>
      <c r="BG65" s="51">
        <f t="shared" si="24"/>
        <v>0</v>
      </c>
      <c r="BH65" s="50">
        <f t="shared" si="11"/>
        <v>0</v>
      </c>
      <c r="BS65" s="106">
        <f t="shared" si="62"/>
        <v>0</v>
      </c>
      <c r="BT65" s="111">
        <f t="shared" si="63"/>
        <v>0</v>
      </c>
      <c r="BU65" s="111">
        <f t="shared" si="27"/>
        <v>0</v>
      </c>
      <c r="BV65" s="111">
        <f t="shared" si="64"/>
        <v>0</v>
      </c>
      <c r="BW65" s="111">
        <f t="shared" si="29"/>
        <v>0</v>
      </c>
      <c r="BX65" s="111">
        <f t="shared" si="65"/>
        <v>0</v>
      </c>
      <c r="BY65" s="111">
        <f t="shared" si="66"/>
        <v>0</v>
      </c>
      <c r="BZ65" s="111">
        <f t="shared" si="32"/>
        <v>0</v>
      </c>
      <c r="CA65" s="115">
        <f t="shared" si="67"/>
        <v>0</v>
      </c>
    </row>
    <row r="66" spans="2:87" x14ac:dyDescent="0.25">
      <c r="C66" s="10" t="s">
        <v>33</v>
      </c>
      <c r="D66" s="1">
        <v>3.2</v>
      </c>
      <c r="E66" s="1">
        <f t="shared" si="0"/>
        <v>3.4896401308615052E-9</v>
      </c>
      <c r="F66" s="1">
        <v>1.2</v>
      </c>
      <c r="G66" s="8">
        <f t="shared" si="1"/>
        <v>1.3086150490730641E-9</v>
      </c>
      <c r="I66" s="25">
        <f t="shared" si="2"/>
        <v>0</v>
      </c>
      <c r="J66" s="1">
        <v>0.10299999999999999</v>
      </c>
      <c r="K66" s="18">
        <f t="shared" si="3"/>
        <v>4.8130841121495321E-2</v>
      </c>
      <c r="L66" s="1">
        <v>8.1100000000000005E-2</v>
      </c>
      <c r="M66" s="25">
        <f t="shared" si="4"/>
        <v>3.7897196261682246E-2</v>
      </c>
      <c r="R66" s="8">
        <f t="shared" si="13"/>
        <v>0</v>
      </c>
      <c r="U66" s="8">
        <f t="shared" si="14"/>
        <v>0</v>
      </c>
      <c r="X66" s="8">
        <f t="shared" si="15"/>
        <v>0</v>
      </c>
      <c r="AA66" s="8">
        <f t="shared" si="16"/>
        <v>0</v>
      </c>
      <c r="AD66" s="8">
        <f t="shared" si="17"/>
        <v>0</v>
      </c>
      <c r="AG66" s="8">
        <f t="shared" si="18"/>
        <v>0</v>
      </c>
      <c r="AJ66" s="1">
        <v>139</v>
      </c>
      <c r="AK66" s="8">
        <v>1665</v>
      </c>
      <c r="AQ66" s="40">
        <f t="shared" si="5"/>
        <v>0</v>
      </c>
      <c r="AR66" s="40">
        <f t="shared" si="19"/>
        <v>0</v>
      </c>
      <c r="AS66" s="40">
        <f t="shared" si="6"/>
        <v>0</v>
      </c>
      <c r="AT66" s="41">
        <f t="shared" si="20"/>
        <v>0</v>
      </c>
      <c r="AU66" s="49"/>
      <c r="AV66" s="50">
        <f t="shared" si="7"/>
        <v>0</v>
      </c>
      <c r="AW66" s="51"/>
      <c r="AX66" s="51">
        <f t="shared" si="21"/>
        <v>0</v>
      </c>
      <c r="AY66" s="50">
        <f t="shared" si="8"/>
        <v>0</v>
      </c>
      <c r="AZ66" s="51"/>
      <c r="BA66" s="51">
        <f t="shared" si="22"/>
        <v>0</v>
      </c>
      <c r="BB66" s="50">
        <f t="shared" si="9"/>
        <v>0</v>
      </c>
      <c r="BC66" s="51"/>
      <c r="BD66" s="51">
        <f t="shared" si="23"/>
        <v>0</v>
      </c>
      <c r="BE66" s="50">
        <f t="shared" si="10"/>
        <v>0</v>
      </c>
      <c r="BF66" s="51"/>
      <c r="BG66" s="51">
        <f t="shared" si="24"/>
        <v>0</v>
      </c>
      <c r="BH66" s="50">
        <f t="shared" si="11"/>
        <v>0</v>
      </c>
      <c r="BS66" s="106">
        <f t="shared" si="62"/>
        <v>0</v>
      </c>
      <c r="BT66" s="111">
        <f t="shared" si="63"/>
        <v>0</v>
      </c>
      <c r="BU66" s="111">
        <f t="shared" si="27"/>
        <v>0</v>
      </c>
      <c r="BV66" s="111">
        <f t="shared" si="64"/>
        <v>0</v>
      </c>
      <c r="BW66" s="111">
        <f t="shared" si="29"/>
        <v>0</v>
      </c>
      <c r="BX66" s="111">
        <f t="shared" si="65"/>
        <v>0</v>
      </c>
      <c r="BY66" s="111">
        <f t="shared" si="66"/>
        <v>0</v>
      </c>
      <c r="BZ66" s="111">
        <f t="shared" si="32"/>
        <v>0</v>
      </c>
      <c r="CA66" s="115">
        <f t="shared" si="67"/>
        <v>0</v>
      </c>
    </row>
    <row r="67" spans="2:87" x14ac:dyDescent="0.25">
      <c r="C67" s="10" t="s">
        <v>34</v>
      </c>
      <c r="D67" s="1">
        <v>2.7</v>
      </c>
      <c r="E67" s="1">
        <f t="shared" si="0"/>
        <v>2.9443838604143951E-9</v>
      </c>
      <c r="F67" s="1">
        <v>1.3</v>
      </c>
      <c r="G67" s="8">
        <f t="shared" si="1"/>
        <v>1.4176663031624862E-9</v>
      </c>
      <c r="I67" s="25">
        <f t="shared" si="2"/>
        <v>0</v>
      </c>
      <c r="J67" s="1">
        <v>0.1022</v>
      </c>
      <c r="K67" s="18">
        <f t="shared" si="3"/>
        <v>4.7757009345794389E-2</v>
      </c>
      <c r="L67" s="1">
        <v>8.0600000000000005E-2</v>
      </c>
      <c r="M67" s="25">
        <f t="shared" si="4"/>
        <v>3.7663551401869159E-2</v>
      </c>
      <c r="R67" s="8">
        <f t="shared" si="13"/>
        <v>0</v>
      </c>
      <c r="U67" s="8">
        <f t="shared" si="14"/>
        <v>0</v>
      </c>
      <c r="X67" s="8">
        <f t="shared" si="15"/>
        <v>0</v>
      </c>
      <c r="AA67" s="8">
        <f t="shared" si="16"/>
        <v>0</v>
      </c>
      <c r="AD67" s="8">
        <f t="shared" si="17"/>
        <v>0</v>
      </c>
      <c r="AG67" s="8">
        <f t="shared" si="18"/>
        <v>0</v>
      </c>
      <c r="AJ67" s="1">
        <v>138</v>
      </c>
      <c r="AK67" s="8">
        <v>1663</v>
      </c>
      <c r="AQ67" s="40">
        <f t="shared" si="5"/>
        <v>0</v>
      </c>
      <c r="AR67" s="40">
        <f t="shared" si="19"/>
        <v>0</v>
      </c>
      <c r="AS67" s="40">
        <f t="shared" si="6"/>
        <v>0</v>
      </c>
      <c r="AT67" s="41">
        <f t="shared" si="20"/>
        <v>0</v>
      </c>
      <c r="AU67" s="49"/>
      <c r="AV67" s="50">
        <f t="shared" si="7"/>
        <v>0</v>
      </c>
      <c r="AW67" s="51"/>
      <c r="AX67" s="51">
        <f t="shared" si="21"/>
        <v>0</v>
      </c>
      <c r="AY67" s="50">
        <f t="shared" si="8"/>
        <v>0</v>
      </c>
      <c r="AZ67" s="51"/>
      <c r="BA67" s="51">
        <f t="shared" si="22"/>
        <v>0</v>
      </c>
      <c r="BB67" s="50">
        <f t="shared" si="9"/>
        <v>0</v>
      </c>
      <c r="BC67" s="51"/>
      <c r="BD67" s="51">
        <f t="shared" si="23"/>
        <v>0</v>
      </c>
      <c r="BE67" s="50">
        <f t="shared" si="10"/>
        <v>0</v>
      </c>
      <c r="BF67" s="51"/>
      <c r="BG67" s="51">
        <f t="shared" si="24"/>
        <v>0</v>
      </c>
      <c r="BH67" s="50">
        <f t="shared" si="11"/>
        <v>0</v>
      </c>
      <c r="BS67" s="106">
        <f t="shared" si="62"/>
        <v>0</v>
      </c>
      <c r="BT67" s="111">
        <f t="shared" si="63"/>
        <v>0</v>
      </c>
      <c r="BU67" s="111">
        <f t="shared" si="27"/>
        <v>0</v>
      </c>
      <c r="BV67" s="111">
        <f t="shared" si="64"/>
        <v>0</v>
      </c>
      <c r="BW67" s="111">
        <f t="shared" si="29"/>
        <v>0</v>
      </c>
      <c r="BX67" s="111">
        <f t="shared" si="65"/>
        <v>0</v>
      </c>
      <c r="BY67" s="111">
        <f t="shared" si="66"/>
        <v>0</v>
      </c>
      <c r="BZ67" s="111">
        <f t="shared" si="32"/>
        <v>0</v>
      </c>
      <c r="CA67" s="115">
        <f t="shared" si="67"/>
        <v>0</v>
      </c>
    </row>
    <row r="68" spans="2:87" x14ac:dyDescent="0.25">
      <c r="C68" s="10" t="s">
        <v>29</v>
      </c>
      <c r="D68" s="1">
        <v>2.6</v>
      </c>
      <c r="E68" s="1">
        <f t="shared" si="0"/>
        <v>2.8353326063249724E-9</v>
      </c>
      <c r="F68" s="1">
        <v>1.1000000000000001</v>
      </c>
      <c r="G68" s="8">
        <f t="shared" si="1"/>
        <v>1.1995637949836423E-9</v>
      </c>
      <c r="I68" s="25">
        <f t="shared" si="2"/>
        <v>0</v>
      </c>
      <c r="K68" s="18">
        <f t="shared" si="3"/>
        <v>0</v>
      </c>
      <c r="M68" s="25">
        <f t="shared" si="4"/>
        <v>0</v>
      </c>
      <c r="R68" s="8">
        <f t="shared" si="13"/>
        <v>0</v>
      </c>
      <c r="U68" s="8">
        <f t="shared" si="14"/>
        <v>0</v>
      </c>
      <c r="X68" s="8">
        <f t="shared" si="15"/>
        <v>0</v>
      </c>
      <c r="AA68" s="8">
        <f t="shared" si="16"/>
        <v>0</v>
      </c>
      <c r="AD68" s="8">
        <f t="shared" si="17"/>
        <v>0</v>
      </c>
      <c r="AG68" s="8">
        <f t="shared" si="18"/>
        <v>0</v>
      </c>
      <c r="AQ68" s="40">
        <f t="shared" si="5"/>
        <v>0</v>
      </c>
      <c r="AR68" s="40">
        <f t="shared" si="19"/>
        <v>0</v>
      </c>
      <c r="AS68" s="40">
        <f t="shared" si="6"/>
        <v>0</v>
      </c>
      <c r="AT68" s="41">
        <f t="shared" si="20"/>
        <v>0</v>
      </c>
      <c r="AU68" s="49"/>
      <c r="AV68" s="50">
        <f t="shared" si="7"/>
        <v>0</v>
      </c>
      <c r="AW68" s="51"/>
      <c r="AX68" s="51">
        <f t="shared" si="21"/>
        <v>0</v>
      </c>
      <c r="AY68" s="50">
        <f t="shared" si="8"/>
        <v>0</v>
      </c>
      <c r="AZ68" s="51"/>
      <c r="BA68" s="51">
        <f t="shared" si="22"/>
        <v>0</v>
      </c>
      <c r="BB68" s="50">
        <f t="shared" si="9"/>
        <v>0</v>
      </c>
      <c r="BC68" s="51"/>
      <c r="BD68" s="51">
        <f t="shared" si="23"/>
        <v>0</v>
      </c>
      <c r="BE68" s="50">
        <f t="shared" si="10"/>
        <v>0</v>
      </c>
      <c r="BF68" s="51"/>
      <c r="BG68" s="51">
        <f t="shared" si="24"/>
        <v>0</v>
      </c>
      <c r="BH68" s="50">
        <f t="shared" si="11"/>
        <v>0</v>
      </c>
      <c r="BS68" s="106">
        <f t="shared" si="62"/>
        <v>0</v>
      </c>
      <c r="BT68" s="111">
        <f t="shared" si="63"/>
        <v>0</v>
      </c>
      <c r="BU68" s="111">
        <f t="shared" si="27"/>
        <v>0</v>
      </c>
      <c r="BV68" s="111">
        <f t="shared" si="64"/>
        <v>0</v>
      </c>
      <c r="BW68" s="111">
        <f t="shared" si="29"/>
        <v>0</v>
      </c>
      <c r="BX68" s="111">
        <f t="shared" si="65"/>
        <v>0</v>
      </c>
      <c r="BY68" s="111">
        <f t="shared" si="66"/>
        <v>0</v>
      </c>
      <c r="BZ68" s="111">
        <f t="shared" si="32"/>
        <v>0</v>
      </c>
      <c r="CA68" s="115">
        <f t="shared" si="67"/>
        <v>0</v>
      </c>
    </row>
    <row r="69" spans="2:87" x14ac:dyDescent="0.25">
      <c r="C69" s="10" t="s">
        <v>30</v>
      </c>
      <c r="E69" s="1">
        <f t="shared" si="0"/>
        <v>0</v>
      </c>
      <c r="F69" s="1" t="s">
        <v>89</v>
      </c>
      <c r="G69" s="8" t="e">
        <f t="shared" si="1"/>
        <v>#VALUE!</v>
      </c>
      <c r="I69" s="25">
        <f t="shared" si="2"/>
        <v>0</v>
      </c>
      <c r="K69" s="18">
        <f t="shared" si="3"/>
        <v>0</v>
      </c>
      <c r="M69" s="25">
        <f t="shared" si="4"/>
        <v>0</v>
      </c>
      <c r="R69" s="8">
        <f t="shared" si="13"/>
        <v>0</v>
      </c>
      <c r="U69" s="8">
        <f t="shared" si="14"/>
        <v>0</v>
      </c>
      <c r="X69" s="8">
        <f t="shared" si="15"/>
        <v>0</v>
      </c>
      <c r="AA69" s="8">
        <f t="shared" si="16"/>
        <v>0</v>
      </c>
      <c r="AD69" s="8">
        <f t="shared" si="17"/>
        <v>0</v>
      </c>
      <c r="AG69" s="8">
        <f t="shared" si="18"/>
        <v>0</v>
      </c>
      <c r="AQ69" s="40">
        <f t="shared" si="5"/>
        <v>0</v>
      </c>
      <c r="AR69" s="40">
        <f t="shared" si="19"/>
        <v>0</v>
      </c>
      <c r="AS69" s="40">
        <f t="shared" si="6"/>
        <v>0</v>
      </c>
      <c r="AT69" s="41">
        <f t="shared" si="20"/>
        <v>0</v>
      </c>
      <c r="AU69" s="49"/>
      <c r="AV69" s="50">
        <f t="shared" si="7"/>
        <v>0</v>
      </c>
      <c r="AW69" s="51"/>
      <c r="AX69" s="51">
        <f t="shared" si="21"/>
        <v>0</v>
      </c>
      <c r="AY69" s="50">
        <f t="shared" si="8"/>
        <v>0</v>
      </c>
      <c r="AZ69" s="51"/>
      <c r="BA69" s="51">
        <f t="shared" si="22"/>
        <v>0</v>
      </c>
      <c r="BB69" s="50">
        <f t="shared" si="9"/>
        <v>0</v>
      </c>
      <c r="BC69" s="51"/>
      <c r="BD69" s="51">
        <f t="shared" si="23"/>
        <v>0</v>
      </c>
      <c r="BE69" s="50">
        <f t="shared" si="10"/>
        <v>0</v>
      </c>
      <c r="BF69" s="51"/>
      <c r="BG69" s="51">
        <f t="shared" si="24"/>
        <v>0</v>
      </c>
      <c r="BH69" s="50">
        <f t="shared" si="11"/>
        <v>0</v>
      </c>
      <c r="BS69" s="106">
        <f t="shared" si="62"/>
        <v>0</v>
      </c>
      <c r="BT69" s="111">
        <f t="shared" si="63"/>
        <v>0</v>
      </c>
      <c r="BU69" s="111">
        <f t="shared" si="27"/>
        <v>0</v>
      </c>
      <c r="BV69" s="111">
        <f t="shared" si="64"/>
        <v>0</v>
      </c>
      <c r="BW69" s="111">
        <f t="shared" si="29"/>
        <v>0</v>
      </c>
      <c r="BX69" s="111">
        <f t="shared" si="65"/>
        <v>0</v>
      </c>
      <c r="BY69" s="111">
        <f t="shared" si="66"/>
        <v>0</v>
      </c>
      <c r="BZ69" s="111">
        <f t="shared" si="32"/>
        <v>0</v>
      </c>
      <c r="CA69" s="115">
        <f t="shared" si="67"/>
        <v>0</v>
      </c>
    </row>
    <row r="70" spans="2:87" x14ac:dyDescent="0.25">
      <c r="C70" s="10" t="s">
        <v>10</v>
      </c>
      <c r="E70" s="1">
        <f t="shared" si="0"/>
        <v>0</v>
      </c>
      <c r="G70" s="8">
        <f t="shared" si="1"/>
        <v>0</v>
      </c>
      <c r="I70" s="25">
        <f t="shared" si="2"/>
        <v>0</v>
      </c>
      <c r="K70" s="18">
        <f t="shared" si="3"/>
        <v>0</v>
      </c>
      <c r="M70" s="25">
        <f t="shared" si="4"/>
        <v>0</v>
      </c>
      <c r="R70" s="8">
        <f t="shared" si="13"/>
        <v>0</v>
      </c>
      <c r="U70" s="8">
        <f t="shared" si="14"/>
        <v>0</v>
      </c>
      <c r="X70" s="8">
        <f t="shared" si="15"/>
        <v>0</v>
      </c>
      <c r="AA70" s="8">
        <f t="shared" si="16"/>
        <v>0</v>
      </c>
      <c r="AD70" s="8">
        <f t="shared" si="17"/>
        <v>0</v>
      </c>
      <c r="AG70" s="8">
        <f t="shared" si="18"/>
        <v>0</v>
      </c>
      <c r="AQ70" s="40">
        <f t="shared" si="5"/>
        <v>0</v>
      </c>
      <c r="AR70" s="40">
        <f t="shared" si="19"/>
        <v>0</v>
      </c>
      <c r="AS70" s="40">
        <f t="shared" si="6"/>
        <v>0</v>
      </c>
      <c r="AT70" s="41">
        <f t="shared" si="20"/>
        <v>0</v>
      </c>
      <c r="AU70" s="49"/>
      <c r="AV70" s="50">
        <f t="shared" si="7"/>
        <v>0</v>
      </c>
      <c r="AW70" s="51"/>
      <c r="AX70" s="51">
        <f t="shared" si="21"/>
        <v>0</v>
      </c>
      <c r="AY70" s="50">
        <f t="shared" si="8"/>
        <v>0</v>
      </c>
      <c r="AZ70" s="51"/>
      <c r="BA70" s="51">
        <f t="shared" si="22"/>
        <v>0</v>
      </c>
      <c r="BB70" s="50">
        <f t="shared" si="9"/>
        <v>0</v>
      </c>
      <c r="BC70" s="51"/>
      <c r="BD70" s="51">
        <f t="shared" si="23"/>
        <v>0</v>
      </c>
      <c r="BE70" s="50">
        <f t="shared" si="10"/>
        <v>0</v>
      </c>
      <c r="BF70" s="51"/>
      <c r="BG70" s="51">
        <f t="shared" si="24"/>
        <v>0</v>
      </c>
      <c r="BH70" s="50">
        <f t="shared" si="11"/>
        <v>0</v>
      </c>
      <c r="BS70" s="106">
        <f t="shared" si="62"/>
        <v>0</v>
      </c>
      <c r="BT70" s="111">
        <f t="shared" si="63"/>
        <v>0</v>
      </c>
      <c r="BU70" s="111">
        <f t="shared" si="27"/>
        <v>0</v>
      </c>
      <c r="BV70" s="111">
        <f t="shared" si="64"/>
        <v>0</v>
      </c>
      <c r="BW70" s="111">
        <f t="shared" si="29"/>
        <v>0</v>
      </c>
      <c r="BX70" s="111">
        <f t="shared" si="65"/>
        <v>0</v>
      </c>
      <c r="BY70" s="111">
        <f t="shared" si="66"/>
        <v>0</v>
      </c>
      <c r="BZ70" s="111">
        <f t="shared" si="32"/>
        <v>0</v>
      </c>
      <c r="CA70" s="115">
        <f t="shared" si="67"/>
        <v>0</v>
      </c>
    </row>
    <row r="71" spans="2:87" x14ac:dyDescent="0.25">
      <c r="C71" s="10" t="s">
        <v>35</v>
      </c>
      <c r="D71" s="1">
        <v>2.9</v>
      </c>
      <c r="E71" s="1">
        <f t="shared" si="0"/>
        <v>3.1624863685932384E-9</v>
      </c>
      <c r="F71" s="1">
        <v>1.4</v>
      </c>
      <c r="G71" s="8">
        <f t="shared" si="1"/>
        <v>1.5267175572519085E-9</v>
      </c>
      <c r="I71" s="25">
        <f t="shared" si="2"/>
        <v>0</v>
      </c>
      <c r="K71" s="18">
        <f t="shared" si="3"/>
        <v>0</v>
      </c>
      <c r="M71" s="25">
        <f t="shared" si="4"/>
        <v>0</v>
      </c>
      <c r="R71" s="8">
        <f t="shared" si="13"/>
        <v>0</v>
      </c>
      <c r="U71" s="8">
        <f t="shared" si="14"/>
        <v>0</v>
      </c>
      <c r="X71" s="8">
        <f t="shared" si="15"/>
        <v>0</v>
      </c>
      <c r="AA71" s="8">
        <f t="shared" si="16"/>
        <v>0</v>
      </c>
      <c r="AD71" s="8">
        <f t="shared" si="17"/>
        <v>0</v>
      </c>
      <c r="AG71" s="8">
        <f t="shared" si="18"/>
        <v>0</v>
      </c>
      <c r="AQ71" s="40">
        <f t="shared" si="5"/>
        <v>0</v>
      </c>
      <c r="AR71" s="40">
        <f t="shared" si="19"/>
        <v>0</v>
      </c>
      <c r="AS71" s="40">
        <f t="shared" si="6"/>
        <v>0</v>
      </c>
      <c r="AT71" s="41">
        <f t="shared" si="20"/>
        <v>0</v>
      </c>
      <c r="AU71" s="49"/>
      <c r="AV71" s="50">
        <f t="shared" si="7"/>
        <v>0</v>
      </c>
      <c r="AW71" s="51"/>
      <c r="AX71" s="51">
        <f t="shared" si="21"/>
        <v>0</v>
      </c>
      <c r="AY71" s="50">
        <f t="shared" si="8"/>
        <v>0</v>
      </c>
      <c r="AZ71" s="51"/>
      <c r="BA71" s="51">
        <f t="shared" si="22"/>
        <v>0</v>
      </c>
      <c r="BB71" s="50">
        <f t="shared" si="9"/>
        <v>0</v>
      </c>
      <c r="BC71" s="51"/>
      <c r="BD71" s="51">
        <f t="shared" si="23"/>
        <v>0</v>
      </c>
      <c r="BE71" s="50">
        <f t="shared" si="10"/>
        <v>0</v>
      </c>
      <c r="BF71" s="51"/>
      <c r="BG71" s="51">
        <f t="shared" si="24"/>
        <v>0</v>
      </c>
      <c r="BH71" s="50">
        <f t="shared" si="11"/>
        <v>0</v>
      </c>
      <c r="BS71" s="106">
        <f t="shared" si="62"/>
        <v>0</v>
      </c>
      <c r="BT71" s="111">
        <f t="shared" si="63"/>
        <v>0</v>
      </c>
      <c r="BU71" s="111">
        <f t="shared" si="27"/>
        <v>0</v>
      </c>
      <c r="BV71" s="111">
        <f t="shared" si="64"/>
        <v>0</v>
      </c>
      <c r="BW71" s="111">
        <f t="shared" si="29"/>
        <v>0</v>
      </c>
      <c r="BX71" s="111">
        <f t="shared" si="65"/>
        <v>0</v>
      </c>
      <c r="BY71" s="111">
        <f t="shared" si="66"/>
        <v>0</v>
      </c>
      <c r="BZ71" s="111">
        <f t="shared" si="32"/>
        <v>0</v>
      </c>
      <c r="CA71" s="115">
        <f t="shared" si="67"/>
        <v>0</v>
      </c>
    </row>
    <row r="72" spans="2:87" x14ac:dyDescent="0.25">
      <c r="C72" s="10" t="s">
        <v>36</v>
      </c>
      <c r="D72" s="1">
        <v>2.5</v>
      </c>
      <c r="E72" s="1">
        <f t="shared" si="0"/>
        <v>2.7262813522355506E-9</v>
      </c>
      <c r="F72" s="1">
        <v>1.5</v>
      </c>
      <c r="G72" s="8">
        <f t="shared" si="1"/>
        <v>1.6357688113413305E-9</v>
      </c>
      <c r="I72" s="25">
        <f t="shared" si="2"/>
        <v>0</v>
      </c>
      <c r="J72" s="1">
        <v>5.74E-2</v>
      </c>
      <c r="K72" s="18">
        <f t="shared" si="3"/>
        <v>2.6822429906542055E-2</v>
      </c>
      <c r="M72" s="25">
        <f t="shared" si="4"/>
        <v>0</v>
      </c>
      <c r="R72" s="8">
        <f t="shared" si="13"/>
        <v>0</v>
      </c>
      <c r="U72" s="8">
        <f t="shared" si="14"/>
        <v>0</v>
      </c>
      <c r="X72" s="8">
        <f t="shared" si="15"/>
        <v>0</v>
      </c>
      <c r="AA72" s="8">
        <f t="shared" si="16"/>
        <v>0</v>
      </c>
      <c r="AD72" s="8">
        <f t="shared" si="17"/>
        <v>0</v>
      </c>
      <c r="AG72" s="8">
        <f t="shared" si="18"/>
        <v>0</v>
      </c>
      <c r="AQ72" s="40">
        <f t="shared" si="5"/>
        <v>0</v>
      </c>
      <c r="AR72" s="40">
        <f t="shared" si="19"/>
        <v>0</v>
      </c>
      <c r="AS72" s="40">
        <f t="shared" si="6"/>
        <v>0</v>
      </c>
      <c r="AT72" s="41">
        <f t="shared" si="20"/>
        <v>0</v>
      </c>
      <c r="AU72" s="49"/>
      <c r="AV72" s="50">
        <f t="shared" si="7"/>
        <v>0</v>
      </c>
      <c r="AW72" s="51"/>
      <c r="AX72" s="51">
        <f t="shared" si="21"/>
        <v>0</v>
      </c>
      <c r="AY72" s="50">
        <f t="shared" si="8"/>
        <v>0</v>
      </c>
      <c r="AZ72" s="51"/>
      <c r="BA72" s="51">
        <f t="shared" si="22"/>
        <v>0</v>
      </c>
      <c r="BB72" s="50">
        <f t="shared" si="9"/>
        <v>0</v>
      </c>
      <c r="BC72" s="51"/>
      <c r="BD72" s="51">
        <f t="shared" si="23"/>
        <v>0</v>
      </c>
      <c r="BE72" s="50">
        <f t="shared" si="10"/>
        <v>0</v>
      </c>
      <c r="BF72" s="51"/>
      <c r="BG72" s="51">
        <f t="shared" si="24"/>
        <v>0</v>
      </c>
      <c r="BH72" s="50">
        <f t="shared" si="11"/>
        <v>0</v>
      </c>
      <c r="BS72" s="106">
        <f t="shared" si="62"/>
        <v>0</v>
      </c>
      <c r="BT72" s="111">
        <f t="shared" si="63"/>
        <v>0</v>
      </c>
      <c r="BU72" s="111">
        <f t="shared" si="27"/>
        <v>0</v>
      </c>
      <c r="BV72" s="111">
        <f t="shared" si="64"/>
        <v>0</v>
      </c>
      <c r="BW72" s="111">
        <f t="shared" si="29"/>
        <v>0</v>
      </c>
      <c r="BX72" s="111">
        <f t="shared" si="65"/>
        <v>0</v>
      </c>
      <c r="BY72" s="111">
        <f t="shared" si="66"/>
        <v>0</v>
      </c>
      <c r="BZ72" s="111">
        <f t="shared" si="32"/>
        <v>0</v>
      </c>
      <c r="CA72" s="115">
        <f t="shared" si="67"/>
        <v>0</v>
      </c>
    </row>
    <row r="73" spans="2:87" x14ac:dyDescent="0.25">
      <c r="B73" s="5" t="s">
        <v>12</v>
      </c>
      <c r="C73" s="10" t="s">
        <v>31</v>
      </c>
      <c r="E73" s="1">
        <f t="shared" si="0"/>
        <v>0</v>
      </c>
      <c r="G73" s="8">
        <f t="shared" si="1"/>
        <v>0</v>
      </c>
      <c r="H73" s="1">
        <v>6.88E-2</v>
      </c>
      <c r="I73" s="25">
        <f t="shared" si="2"/>
        <v>3.4817813765182188E-5</v>
      </c>
      <c r="J73" s="1">
        <v>0.1014</v>
      </c>
      <c r="K73" s="18">
        <f t="shared" si="3"/>
        <v>4.7383177570093457E-2</v>
      </c>
      <c r="L73" s="1">
        <v>8.2799999999999999E-2</v>
      </c>
      <c r="M73" s="25">
        <f t="shared" si="4"/>
        <v>3.8691588785046728E-2</v>
      </c>
      <c r="N73" s="1" t="s">
        <v>45</v>
      </c>
      <c r="O73" s="8" t="s">
        <v>46</v>
      </c>
      <c r="P73" s="1">
        <v>1111</v>
      </c>
      <c r="Q73" s="1">
        <v>710</v>
      </c>
      <c r="R73" s="8">
        <f t="shared" si="13"/>
        <v>401</v>
      </c>
      <c r="S73" s="1">
        <v>994</v>
      </c>
      <c r="T73" s="1">
        <v>631</v>
      </c>
      <c r="U73" s="8">
        <f t="shared" si="14"/>
        <v>363</v>
      </c>
      <c r="V73" s="1">
        <v>1219</v>
      </c>
      <c r="W73" s="1">
        <v>798</v>
      </c>
      <c r="X73" s="8">
        <f t="shared" si="15"/>
        <v>421</v>
      </c>
      <c r="AA73" s="8">
        <f t="shared" si="16"/>
        <v>0</v>
      </c>
      <c r="AD73" s="8">
        <f t="shared" si="17"/>
        <v>0</v>
      </c>
      <c r="AG73" s="8">
        <f t="shared" si="18"/>
        <v>0</v>
      </c>
      <c r="AJ73" s="1">
        <v>121</v>
      </c>
      <c r="AK73" s="8">
        <v>1660</v>
      </c>
      <c r="AQ73" s="40">
        <f t="shared" si="5"/>
        <v>0</v>
      </c>
      <c r="AR73" s="40">
        <f t="shared" si="19"/>
        <v>0</v>
      </c>
      <c r="AS73" s="40">
        <f t="shared" si="6"/>
        <v>0</v>
      </c>
      <c r="AT73" s="41">
        <f t="shared" si="20"/>
        <v>0</v>
      </c>
      <c r="AU73" s="49"/>
      <c r="AV73" s="50">
        <f t="shared" si="7"/>
        <v>0</v>
      </c>
      <c r="AW73" s="51"/>
      <c r="AX73" s="51">
        <f t="shared" si="21"/>
        <v>0</v>
      </c>
      <c r="AY73" s="50">
        <f t="shared" si="8"/>
        <v>0</v>
      </c>
      <c r="AZ73" s="51"/>
      <c r="BA73" s="51">
        <f t="shared" si="22"/>
        <v>0</v>
      </c>
      <c r="BB73" s="50">
        <f t="shared" si="9"/>
        <v>0</v>
      </c>
      <c r="BC73" s="51"/>
      <c r="BD73" s="51">
        <f t="shared" si="23"/>
        <v>0</v>
      </c>
      <c r="BE73" s="50">
        <f t="shared" si="10"/>
        <v>0</v>
      </c>
      <c r="BF73" s="51"/>
      <c r="BG73" s="51">
        <f t="shared" si="24"/>
        <v>0</v>
      </c>
      <c r="BH73" s="50">
        <f t="shared" si="11"/>
        <v>0</v>
      </c>
      <c r="BI73" s="1">
        <v>22.1</v>
      </c>
      <c r="BJ73" s="106">
        <v>2.3610000000000002</v>
      </c>
      <c r="BK73" s="111">
        <v>5.0010000000000003</v>
      </c>
      <c r="BL73" s="111">
        <v>3.3610000000000002</v>
      </c>
      <c r="BM73" s="111">
        <v>6.2409999999999997</v>
      </c>
      <c r="BN73" s="111">
        <v>9.7620000000000005</v>
      </c>
      <c r="BO73" s="111">
        <v>8.3209999999999997</v>
      </c>
      <c r="BP73" s="111">
        <v>12.242000000000001</v>
      </c>
      <c r="BQ73" s="111">
        <v>19.2</v>
      </c>
      <c r="BR73" s="111">
        <v>23.6</v>
      </c>
      <c r="BS73" s="106">
        <f t="shared" si="62"/>
        <v>1.4399999999999997</v>
      </c>
      <c r="BT73" s="111">
        <f t="shared" si="63"/>
        <v>3.5210000000000008</v>
      </c>
      <c r="BU73" s="111">
        <f t="shared" si="27"/>
        <v>4.9610000000000003</v>
      </c>
      <c r="BV73" s="111">
        <f t="shared" si="64"/>
        <v>2.08</v>
      </c>
      <c r="BW73" s="111">
        <f t="shared" si="29"/>
        <v>3.5199999999999996</v>
      </c>
      <c r="BX73" s="111">
        <f t="shared" si="65"/>
        <v>6.9579999999999984</v>
      </c>
      <c r="BY73" s="111">
        <f t="shared" si="66"/>
        <v>5.2840000000000025</v>
      </c>
      <c r="BZ73" s="111">
        <f t="shared" si="32"/>
        <v>1.1979999999999995</v>
      </c>
      <c r="CA73" s="115">
        <f t="shared" si="67"/>
        <v>4.4000000000000021</v>
      </c>
      <c r="CB73" s="122">
        <f>BK73/$BJ73</f>
        <v>2.1181702668360862</v>
      </c>
      <c r="CC73" s="122">
        <f t="shared" ref="CC73" si="82">BL73/$BJ73</f>
        <v>1.4235493434985176</v>
      </c>
      <c r="CD73" s="122">
        <f t="shared" ref="CD73" si="83">BM73/$BJ73</f>
        <v>2.643371452774248</v>
      </c>
      <c r="CE73" s="122">
        <f t="shared" ref="CE73" si="84">BN73/$BJ73</f>
        <v>4.1346886912325287</v>
      </c>
      <c r="CF73" s="122">
        <f t="shared" ref="CF73" si="85">BO73/$BJ73</f>
        <v>3.5243540872511643</v>
      </c>
      <c r="CG73" s="122">
        <f t="shared" ref="CG73" si="86">BP73/$BJ73</f>
        <v>5.1850910631088523</v>
      </c>
      <c r="CH73" s="122">
        <f t="shared" ref="CH73" si="87">BQ73/$BJ73</f>
        <v>8.1321473951715362</v>
      </c>
      <c r="CI73" s="92">
        <f t="shared" ref="CI73" si="88">BR73/$BJ73</f>
        <v>9.9957645065650151</v>
      </c>
    </row>
    <row r="74" spans="2:87" x14ac:dyDescent="0.25">
      <c r="C74" s="10" t="s">
        <v>32</v>
      </c>
      <c r="E74" s="1">
        <f t="shared" ref="E74:E137" si="89">(D74/1000)/Rtst1</f>
        <v>0</v>
      </c>
      <c r="G74" s="8">
        <f t="shared" ref="G74:G137" si="90">(F74/1000)/Rtst1</f>
        <v>0</v>
      </c>
      <c r="H74" s="1">
        <v>6.8099999999999994E-2</v>
      </c>
      <c r="I74" s="25">
        <f t="shared" ref="I74:I137" si="91">H74/Rtst2</f>
        <v>3.4463562753036437E-5</v>
      </c>
      <c r="J74" s="1">
        <v>9.8599999999999993E-2</v>
      </c>
      <c r="K74" s="18">
        <f t="shared" ref="K74:K137" si="92">J74/Rtst3</f>
        <v>4.6074766355140184E-2</v>
      </c>
      <c r="L74" s="1">
        <v>8.2100000000000006E-2</v>
      </c>
      <c r="M74" s="25">
        <f t="shared" ref="M74:M137" si="93">L74/Rtst3</f>
        <v>3.8364485981308413E-2</v>
      </c>
      <c r="P74" s="1">
        <v>1117</v>
      </c>
      <c r="Q74" s="1">
        <v>706</v>
      </c>
      <c r="R74" s="8">
        <f t="shared" si="13"/>
        <v>411</v>
      </c>
      <c r="S74" s="1">
        <v>999</v>
      </c>
      <c r="T74" s="1">
        <v>634</v>
      </c>
      <c r="U74" s="8">
        <f t="shared" si="14"/>
        <v>365</v>
      </c>
      <c r="V74" s="1">
        <v>1227</v>
      </c>
      <c r="W74" s="1">
        <v>773</v>
      </c>
      <c r="X74" s="8">
        <f t="shared" si="15"/>
        <v>454</v>
      </c>
      <c r="AA74" s="8">
        <f t="shared" si="16"/>
        <v>0</v>
      </c>
      <c r="AD74" s="8">
        <f t="shared" si="17"/>
        <v>0</v>
      </c>
      <c r="AG74" s="8">
        <f t="shared" si="18"/>
        <v>0</v>
      </c>
      <c r="AJ74" s="1">
        <v>124</v>
      </c>
      <c r="AK74" s="8">
        <v>1654</v>
      </c>
      <c r="AQ74" s="40">
        <f t="shared" ref="AQ74:AQ137" si="94">(AP74/Rtst11)*1000</f>
        <v>0</v>
      </c>
      <c r="AR74" s="40">
        <f t="shared" si="19"/>
        <v>0</v>
      </c>
      <c r="AS74" s="40">
        <f t="shared" ref="AS74:AS137" si="95">(AQ74*Vtst11)/1000</f>
        <v>0</v>
      </c>
      <c r="AT74" s="41">
        <f t="shared" si="20"/>
        <v>0</v>
      </c>
      <c r="AU74" s="49"/>
      <c r="AV74" s="50">
        <f t="shared" ref="AV74:AV137" si="96">AU74/Rtst12</f>
        <v>0</v>
      </c>
      <c r="AW74" s="51"/>
      <c r="AX74" s="51">
        <f t="shared" si="21"/>
        <v>0</v>
      </c>
      <c r="AY74" s="50">
        <f t="shared" ref="AY74:AY137" si="97">AX74/Rtst12</f>
        <v>0</v>
      </c>
      <c r="AZ74" s="51"/>
      <c r="BA74" s="51">
        <f t="shared" si="22"/>
        <v>0</v>
      </c>
      <c r="BB74" s="50">
        <f t="shared" ref="BB74:BB137" si="98">BA74/Rtst12</f>
        <v>0</v>
      </c>
      <c r="BC74" s="51"/>
      <c r="BD74" s="51">
        <f t="shared" si="23"/>
        <v>0</v>
      </c>
      <c r="BE74" s="50">
        <f t="shared" ref="BE74:BE137" si="99">BD74/Rtst12</f>
        <v>0</v>
      </c>
      <c r="BF74" s="51"/>
      <c r="BG74" s="51">
        <f t="shared" si="24"/>
        <v>0</v>
      </c>
      <c r="BH74" s="50">
        <f t="shared" ref="BH74:BH137" si="100">BG74/Rtst12</f>
        <v>0</v>
      </c>
      <c r="BS74" s="106">
        <f t="shared" si="25"/>
        <v>0</v>
      </c>
      <c r="BT74" s="111">
        <f t="shared" si="26"/>
        <v>0</v>
      </c>
      <c r="BU74" s="111">
        <f t="shared" si="27"/>
        <v>0</v>
      </c>
      <c r="BV74" s="111">
        <f t="shared" si="28"/>
        <v>0</v>
      </c>
      <c r="BW74" s="111">
        <f t="shared" si="29"/>
        <v>0</v>
      </c>
      <c r="BX74" s="111">
        <f t="shared" si="30"/>
        <v>0</v>
      </c>
      <c r="BY74" s="111">
        <f t="shared" si="31"/>
        <v>0</v>
      </c>
      <c r="BZ74" s="111">
        <f t="shared" si="32"/>
        <v>0</v>
      </c>
      <c r="CA74" s="115">
        <f t="shared" si="33"/>
        <v>0</v>
      </c>
    </row>
    <row r="75" spans="2:87" x14ac:dyDescent="0.25">
      <c r="C75" s="10" t="s">
        <v>33</v>
      </c>
      <c r="E75" s="1">
        <f t="shared" si="89"/>
        <v>0</v>
      </c>
      <c r="G75" s="8">
        <f t="shared" si="90"/>
        <v>0</v>
      </c>
      <c r="I75" s="25">
        <f t="shared" si="91"/>
        <v>0</v>
      </c>
      <c r="J75" s="1">
        <v>0.1003</v>
      </c>
      <c r="K75" s="18">
        <f t="shared" si="92"/>
        <v>4.6869158878504673E-2</v>
      </c>
      <c r="L75" s="1">
        <v>8.2400000000000001E-2</v>
      </c>
      <c r="M75" s="25">
        <f t="shared" si="93"/>
        <v>3.8504672897196258E-2</v>
      </c>
      <c r="R75" s="8">
        <f t="shared" ref="R75:R138" si="101">P75-Q75</f>
        <v>0</v>
      </c>
      <c r="U75" s="8">
        <f t="shared" ref="U75:U138" si="102">S75-T75</f>
        <v>0</v>
      </c>
      <c r="X75" s="8">
        <f t="shared" ref="X75:X138" si="103">V75-W75</f>
        <v>0</v>
      </c>
      <c r="AA75" s="8">
        <f t="shared" ref="AA75:AA138" si="104">(Y75+Z75)/2</f>
        <v>0</v>
      </c>
      <c r="AD75" s="8">
        <f t="shared" ref="AD75:AD138" si="105">(AB75+AC75)/2</f>
        <v>0</v>
      </c>
      <c r="AG75" s="8">
        <f t="shared" ref="AG75:AG138" si="106">(AE75+AF75)/2</f>
        <v>0</v>
      </c>
      <c r="AJ75" s="1">
        <v>121</v>
      </c>
      <c r="AK75" s="8">
        <v>1661</v>
      </c>
      <c r="AQ75" s="40">
        <f t="shared" si="94"/>
        <v>0</v>
      </c>
      <c r="AR75" s="40">
        <f t="shared" ref="AR75:AR138" si="107">(AQ75/144)*1000</f>
        <v>0</v>
      </c>
      <c r="AS75" s="40">
        <f t="shared" si="95"/>
        <v>0</v>
      </c>
      <c r="AT75" s="41">
        <f t="shared" ref="AT75:AT138" si="108">(AS75/144)*1000</f>
        <v>0</v>
      </c>
      <c r="AU75" s="49"/>
      <c r="AV75" s="50">
        <f t="shared" si="96"/>
        <v>0</v>
      </c>
      <c r="AW75" s="51"/>
      <c r="AX75" s="51">
        <f t="shared" ref="AX75:AX138" si="109">AW75-AU75</f>
        <v>0</v>
      </c>
      <c r="AY75" s="50">
        <f t="shared" si="97"/>
        <v>0</v>
      </c>
      <c r="AZ75" s="51"/>
      <c r="BA75" s="51">
        <f t="shared" ref="BA75:BA138" si="110">AZ75-AU75</f>
        <v>0</v>
      </c>
      <c r="BB75" s="50">
        <f t="shared" si="98"/>
        <v>0</v>
      </c>
      <c r="BC75" s="51"/>
      <c r="BD75" s="51">
        <f t="shared" ref="BD75:BD138" si="111">BC75-AU75</f>
        <v>0</v>
      </c>
      <c r="BE75" s="50">
        <f t="shared" si="99"/>
        <v>0</v>
      </c>
      <c r="BF75" s="51"/>
      <c r="BG75" s="51">
        <f t="shared" ref="BG75:BG138" si="112">BF75-AU75</f>
        <v>0</v>
      </c>
      <c r="BH75" s="50">
        <f t="shared" si="100"/>
        <v>0</v>
      </c>
      <c r="BS75" s="106">
        <f t="shared" ref="BS75:BS138" si="113">(BM75-BL75)/2</f>
        <v>0</v>
      </c>
      <c r="BT75" s="111">
        <f t="shared" ref="BT75:BT138" si="114">BN75-BM75</f>
        <v>0</v>
      </c>
      <c r="BU75" s="111">
        <f t="shared" ref="BU75:BU138" si="115">BS75+BT75</f>
        <v>0</v>
      </c>
      <c r="BV75" s="111">
        <f t="shared" ref="BV75:BV138" si="116">BO75-BM75</f>
        <v>0</v>
      </c>
      <c r="BW75" s="111">
        <f t="shared" ref="BW75:BW138" si="117">BV75+BS75</f>
        <v>0</v>
      </c>
      <c r="BX75" s="111">
        <f t="shared" ref="BX75:BX138" si="118">BQ75-BP75</f>
        <v>0</v>
      </c>
      <c r="BY75" s="111">
        <f t="shared" ref="BY75:BY138" si="119">BP75-BX75</f>
        <v>0</v>
      </c>
      <c r="BZ75" s="111">
        <f t="shared" ref="BZ75:BZ138" si="120">BX75-(4*BS75)</f>
        <v>0</v>
      </c>
      <c r="CA75" s="115">
        <f t="shared" ref="CA75:CA138" si="121">BR75-BQ75</f>
        <v>0</v>
      </c>
    </row>
    <row r="76" spans="2:87" x14ac:dyDescent="0.25">
      <c r="C76" s="10" t="s">
        <v>34</v>
      </c>
      <c r="E76" s="1">
        <f t="shared" si="89"/>
        <v>0</v>
      </c>
      <c r="G76" s="8">
        <f t="shared" si="90"/>
        <v>0</v>
      </c>
      <c r="I76" s="25">
        <f t="shared" si="91"/>
        <v>0</v>
      </c>
      <c r="J76" s="1">
        <v>0.10050000000000001</v>
      </c>
      <c r="K76" s="18">
        <f t="shared" si="92"/>
        <v>4.6962616822429908E-2</v>
      </c>
      <c r="L76" s="1">
        <v>8.2299999999999998E-2</v>
      </c>
      <c r="M76" s="25">
        <f t="shared" si="93"/>
        <v>3.8457943925233641E-2</v>
      </c>
      <c r="R76" s="8">
        <f t="shared" si="101"/>
        <v>0</v>
      </c>
      <c r="U76" s="8">
        <f t="shared" si="102"/>
        <v>0</v>
      </c>
      <c r="X76" s="8">
        <f t="shared" si="103"/>
        <v>0</v>
      </c>
      <c r="AA76" s="8">
        <f t="shared" si="104"/>
        <v>0</v>
      </c>
      <c r="AD76" s="8">
        <f t="shared" si="105"/>
        <v>0</v>
      </c>
      <c r="AG76" s="8">
        <f t="shared" si="106"/>
        <v>0</v>
      </c>
      <c r="AJ76" s="1">
        <v>121</v>
      </c>
      <c r="AK76" s="8">
        <v>1662</v>
      </c>
      <c r="AQ76" s="40">
        <f t="shared" si="94"/>
        <v>0</v>
      </c>
      <c r="AR76" s="40">
        <f t="shared" si="107"/>
        <v>0</v>
      </c>
      <c r="AS76" s="40">
        <f t="shared" si="95"/>
        <v>0</v>
      </c>
      <c r="AT76" s="41">
        <f t="shared" si="108"/>
        <v>0</v>
      </c>
      <c r="AU76" s="49"/>
      <c r="AV76" s="50">
        <f t="shared" si="96"/>
        <v>0</v>
      </c>
      <c r="AW76" s="51"/>
      <c r="AX76" s="51">
        <f t="shared" si="109"/>
        <v>0</v>
      </c>
      <c r="AY76" s="50">
        <f t="shared" si="97"/>
        <v>0</v>
      </c>
      <c r="AZ76" s="51"/>
      <c r="BA76" s="51">
        <f t="shared" si="110"/>
        <v>0</v>
      </c>
      <c r="BB76" s="50">
        <f t="shared" si="98"/>
        <v>0</v>
      </c>
      <c r="BC76" s="51"/>
      <c r="BD76" s="51">
        <f t="shared" si="111"/>
        <v>0</v>
      </c>
      <c r="BE76" s="50">
        <f t="shared" si="99"/>
        <v>0</v>
      </c>
      <c r="BF76" s="51"/>
      <c r="BG76" s="51">
        <f t="shared" si="112"/>
        <v>0</v>
      </c>
      <c r="BH76" s="50">
        <f t="shared" si="100"/>
        <v>0</v>
      </c>
      <c r="BS76" s="106">
        <f t="shared" si="113"/>
        <v>0</v>
      </c>
      <c r="BT76" s="111">
        <f t="shared" si="114"/>
        <v>0</v>
      </c>
      <c r="BU76" s="111">
        <f t="shared" si="115"/>
        <v>0</v>
      </c>
      <c r="BV76" s="111">
        <f t="shared" si="116"/>
        <v>0</v>
      </c>
      <c r="BW76" s="111">
        <f t="shared" si="117"/>
        <v>0</v>
      </c>
      <c r="BX76" s="111">
        <f t="shared" si="118"/>
        <v>0</v>
      </c>
      <c r="BY76" s="111">
        <f t="shared" si="119"/>
        <v>0</v>
      </c>
      <c r="BZ76" s="111">
        <f t="shared" si="120"/>
        <v>0</v>
      </c>
      <c r="CA76" s="115">
        <f t="shared" si="121"/>
        <v>0</v>
      </c>
    </row>
    <row r="77" spans="2:87" x14ac:dyDescent="0.25">
      <c r="C77" s="10" t="s">
        <v>29</v>
      </c>
      <c r="E77" s="1">
        <f t="shared" si="89"/>
        <v>0</v>
      </c>
      <c r="G77" s="8">
        <f t="shared" si="90"/>
        <v>0</v>
      </c>
      <c r="I77" s="25">
        <f t="shared" si="91"/>
        <v>0</v>
      </c>
      <c r="K77" s="18">
        <f t="shared" si="92"/>
        <v>0</v>
      </c>
      <c r="M77" s="25">
        <f t="shared" si="93"/>
        <v>0</v>
      </c>
      <c r="R77" s="8">
        <f t="shared" si="101"/>
        <v>0</v>
      </c>
      <c r="U77" s="8">
        <f t="shared" si="102"/>
        <v>0</v>
      </c>
      <c r="X77" s="8">
        <f t="shared" si="103"/>
        <v>0</v>
      </c>
      <c r="AA77" s="8">
        <f t="shared" si="104"/>
        <v>0</v>
      </c>
      <c r="AD77" s="8">
        <f t="shared" si="105"/>
        <v>0</v>
      </c>
      <c r="AG77" s="8">
        <f t="shared" si="106"/>
        <v>0</v>
      </c>
      <c r="AQ77" s="40">
        <f t="shared" si="94"/>
        <v>0</v>
      </c>
      <c r="AR77" s="40">
        <f t="shared" si="107"/>
        <v>0</v>
      </c>
      <c r="AS77" s="40">
        <f t="shared" si="95"/>
        <v>0</v>
      </c>
      <c r="AT77" s="41">
        <f t="shared" si="108"/>
        <v>0</v>
      </c>
      <c r="AU77" s="49"/>
      <c r="AV77" s="50">
        <f t="shared" si="96"/>
        <v>0</v>
      </c>
      <c r="AW77" s="51"/>
      <c r="AX77" s="51">
        <f t="shared" si="109"/>
        <v>0</v>
      </c>
      <c r="AY77" s="50">
        <f t="shared" si="97"/>
        <v>0</v>
      </c>
      <c r="AZ77" s="51"/>
      <c r="BA77" s="51">
        <f t="shared" si="110"/>
        <v>0</v>
      </c>
      <c r="BB77" s="50">
        <f t="shared" si="98"/>
        <v>0</v>
      </c>
      <c r="BC77" s="51"/>
      <c r="BD77" s="51">
        <f t="shared" si="111"/>
        <v>0</v>
      </c>
      <c r="BE77" s="50">
        <f t="shared" si="99"/>
        <v>0</v>
      </c>
      <c r="BF77" s="51"/>
      <c r="BG77" s="51">
        <f t="shared" si="112"/>
        <v>0</v>
      </c>
      <c r="BH77" s="50">
        <f t="shared" si="100"/>
        <v>0</v>
      </c>
      <c r="BS77" s="106">
        <f t="shared" si="113"/>
        <v>0</v>
      </c>
      <c r="BT77" s="111">
        <f t="shared" si="114"/>
        <v>0</v>
      </c>
      <c r="BU77" s="111">
        <f t="shared" si="115"/>
        <v>0</v>
      </c>
      <c r="BV77" s="111">
        <f t="shared" si="116"/>
        <v>0</v>
      </c>
      <c r="BW77" s="111">
        <f t="shared" si="117"/>
        <v>0</v>
      </c>
      <c r="BX77" s="111">
        <f t="shared" si="118"/>
        <v>0</v>
      </c>
      <c r="BY77" s="111">
        <f t="shared" si="119"/>
        <v>0</v>
      </c>
      <c r="BZ77" s="111">
        <f t="shared" si="120"/>
        <v>0</v>
      </c>
      <c r="CA77" s="115">
        <f t="shared" si="121"/>
        <v>0</v>
      </c>
    </row>
    <row r="78" spans="2:87" x14ac:dyDescent="0.25">
      <c r="C78" s="10" t="s">
        <v>30</v>
      </c>
      <c r="E78" s="1">
        <f t="shared" si="89"/>
        <v>0</v>
      </c>
      <c r="G78" s="8">
        <f t="shared" si="90"/>
        <v>0</v>
      </c>
      <c r="I78" s="25">
        <f t="shared" si="91"/>
        <v>0</v>
      </c>
      <c r="K78" s="18">
        <f t="shared" si="92"/>
        <v>0</v>
      </c>
      <c r="M78" s="25">
        <f t="shared" si="93"/>
        <v>0</v>
      </c>
      <c r="R78" s="8">
        <f t="shared" si="101"/>
        <v>0</v>
      </c>
      <c r="U78" s="8">
        <f t="shared" si="102"/>
        <v>0</v>
      </c>
      <c r="X78" s="8">
        <f t="shared" si="103"/>
        <v>0</v>
      </c>
      <c r="AA78" s="8">
        <f t="shared" si="104"/>
        <v>0</v>
      </c>
      <c r="AD78" s="8">
        <f t="shared" si="105"/>
        <v>0</v>
      </c>
      <c r="AG78" s="8">
        <f t="shared" si="106"/>
        <v>0</v>
      </c>
      <c r="AQ78" s="40">
        <f t="shared" si="94"/>
        <v>0</v>
      </c>
      <c r="AR78" s="40">
        <f t="shared" si="107"/>
        <v>0</v>
      </c>
      <c r="AS78" s="40">
        <f t="shared" si="95"/>
        <v>0</v>
      </c>
      <c r="AT78" s="41">
        <f t="shared" si="108"/>
        <v>0</v>
      </c>
      <c r="AU78" s="49"/>
      <c r="AV78" s="50">
        <f t="shared" si="96"/>
        <v>0</v>
      </c>
      <c r="AW78" s="51"/>
      <c r="AX78" s="51">
        <f t="shared" si="109"/>
        <v>0</v>
      </c>
      <c r="AY78" s="50">
        <f t="shared" si="97"/>
        <v>0</v>
      </c>
      <c r="AZ78" s="51"/>
      <c r="BA78" s="51">
        <f t="shared" si="110"/>
        <v>0</v>
      </c>
      <c r="BB78" s="50">
        <f t="shared" si="98"/>
        <v>0</v>
      </c>
      <c r="BC78" s="51"/>
      <c r="BD78" s="51">
        <f t="shared" si="111"/>
        <v>0</v>
      </c>
      <c r="BE78" s="50">
        <f t="shared" si="99"/>
        <v>0</v>
      </c>
      <c r="BF78" s="51"/>
      <c r="BG78" s="51">
        <f t="shared" si="112"/>
        <v>0</v>
      </c>
      <c r="BH78" s="50">
        <f t="shared" si="100"/>
        <v>0</v>
      </c>
      <c r="BS78" s="106">
        <f t="shared" si="113"/>
        <v>0</v>
      </c>
      <c r="BT78" s="111">
        <f t="shared" si="114"/>
        <v>0</v>
      </c>
      <c r="BU78" s="111">
        <f t="shared" si="115"/>
        <v>0</v>
      </c>
      <c r="BV78" s="111">
        <f t="shared" si="116"/>
        <v>0</v>
      </c>
      <c r="BW78" s="111">
        <f t="shared" si="117"/>
        <v>0</v>
      </c>
      <c r="BX78" s="111">
        <f t="shared" si="118"/>
        <v>0</v>
      </c>
      <c r="BY78" s="111">
        <f t="shared" si="119"/>
        <v>0</v>
      </c>
      <c r="BZ78" s="111">
        <f t="shared" si="120"/>
        <v>0</v>
      </c>
      <c r="CA78" s="115">
        <f t="shared" si="121"/>
        <v>0</v>
      </c>
    </row>
    <row r="79" spans="2:87" x14ac:dyDescent="0.25">
      <c r="C79" s="10" t="s">
        <v>10</v>
      </c>
      <c r="E79" s="1">
        <f t="shared" si="89"/>
        <v>0</v>
      </c>
      <c r="G79" s="8">
        <f t="shared" si="90"/>
        <v>0</v>
      </c>
      <c r="I79" s="25">
        <f t="shared" si="91"/>
        <v>0</v>
      </c>
      <c r="K79" s="18">
        <f t="shared" si="92"/>
        <v>0</v>
      </c>
      <c r="M79" s="25">
        <f t="shared" si="93"/>
        <v>0</v>
      </c>
      <c r="R79" s="8">
        <f t="shared" si="101"/>
        <v>0</v>
      </c>
      <c r="U79" s="8">
        <f t="shared" si="102"/>
        <v>0</v>
      </c>
      <c r="X79" s="8">
        <f t="shared" si="103"/>
        <v>0</v>
      </c>
      <c r="AA79" s="8">
        <f t="shared" si="104"/>
        <v>0</v>
      </c>
      <c r="AD79" s="8">
        <f t="shared" si="105"/>
        <v>0</v>
      </c>
      <c r="AG79" s="8">
        <f t="shared" si="106"/>
        <v>0</v>
      </c>
      <c r="AQ79" s="40">
        <f t="shared" si="94"/>
        <v>0</v>
      </c>
      <c r="AR79" s="40">
        <f t="shared" si="107"/>
        <v>0</v>
      </c>
      <c r="AS79" s="40">
        <f t="shared" si="95"/>
        <v>0</v>
      </c>
      <c r="AT79" s="41">
        <f t="shared" si="108"/>
        <v>0</v>
      </c>
      <c r="AU79" s="49"/>
      <c r="AV79" s="50">
        <f t="shared" si="96"/>
        <v>0</v>
      </c>
      <c r="AW79" s="51"/>
      <c r="AX79" s="51">
        <f t="shared" si="109"/>
        <v>0</v>
      </c>
      <c r="AY79" s="50">
        <f t="shared" si="97"/>
        <v>0</v>
      </c>
      <c r="AZ79" s="51"/>
      <c r="BA79" s="51">
        <f t="shared" si="110"/>
        <v>0</v>
      </c>
      <c r="BB79" s="50">
        <f t="shared" si="98"/>
        <v>0</v>
      </c>
      <c r="BC79" s="51"/>
      <c r="BD79" s="51">
        <f t="shared" si="111"/>
        <v>0</v>
      </c>
      <c r="BE79" s="50">
        <f t="shared" si="99"/>
        <v>0</v>
      </c>
      <c r="BF79" s="51"/>
      <c r="BG79" s="51">
        <f t="shared" si="112"/>
        <v>0</v>
      </c>
      <c r="BH79" s="50">
        <f t="shared" si="100"/>
        <v>0</v>
      </c>
      <c r="BS79" s="106">
        <f t="shared" si="113"/>
        <v>0</v>
      </c>
      <c r="BT79" s="111">
        <f t="shared" si="114"/>
        <v>0</v>
      </c>
      <c r="BU79" s="111">
        <f t="shared" si="115"/>
        <v>0</v>
      </c>
      <c r="BV79" s="111">
        <f t="shared" si="116"/>
        <v>0</v>
      </c>
      <c r="BW79" s="111">
        <f t="shared" si="117"/>
        <v>0</v>
      </c>
      <c r="BX79" s="111">
        <f t="shared" si="118"/>
        <v>0</v>
      </c>
      <c r="BY79" s="111">
        <f t="shared" si="119"/>
        <v>0</v>
      </c>
      <c r="BZ79" s="111">
        <f t="shared" si="120"/>
        <v>0</v>
      </c>
      <c r="CA79" s="115">
        <f t="shared" si="121"/>
        <v>0</v>
      </c>
    </row>
    <row r="80" spans="2:87" x14ac:dyDescent="0.25">
      <c r="C80" s="10" t="s">
        <v>35</v>
      </c>
      <c r="E80" s="1">
        <f t="shared" si="89"/>
        <v>0</v>
      </c>
      <c r="G80" s="8">
        <f t="shared" si="90"/>
        <v>0</v>
      </c>
      <c r="I80" s="25">
        <f t="shared" si="91"/>
        <v>0</v>
      </c>
      <c r="K80" s="18">
        <f t="shared" si="92"/>
        <v>0</v>
      </c>
      <c r="M80" s="25">
        <f t="shared" si="93"/>
        <v>0</v>
      </c>
      <c r="R80" s="8">
        <f t="shared" si="101"/>
        <v>0</v>
      </c>
      <c r="U80" s="8">
        <f t="shared" si="102"/>
        <v>0</v>
      </c>
      <c r="X80" s="8">
        <f t="shared" si="103"/>
        <v>0</v>
      </c>
      <c r="AA80" s="8">
        <f t="shared" si="104"/>
        <v>0</v>
      </c>
      <c r="AD80" s="8">
        <f t="shared" si="105"/>
        <v>0</v>
      </c>
      <c r="AG80" s="8">
        <f t="shared" si="106"/>
        <v>0</v>
      </c>
      <c r="AQ80" s="40">
        <f t="shared" si="94"/>
        <v>0</v>
      </c>
      <c r="AR80" s="40">
        <f t="shared" si="107"/>
        <v>0</v>
      </c>
      <c r="AS80" s="40">
        <f t="shared" si="95"/>
        <v>0</v>
      </c>
      <c r="AT80" s="41">
        <f t="shared" si="108"/>
        <v>0</v>
      </c>
      <c r="AU80" s="49"/>
      <c r="AV80" s="50">
        <f t="shared" si="96"/>
        <v>0</v>
      </c>
      <c r="AW80" s="51"/>
      <c r="AX80" s="51">
        <f t="shared" si="109"/>
        <v>0</v>
      </c>
      <c r="AY80" s="50">
        <f t="shared" si="97"/>
        <v>0</v>
      </c>
      <c r="AZ80" s="51"/>
      <c r="BA80" s="51">
        <f t="shared" si="110"/>
        <v>0</v>
      </c>
      <c r="BB80" s="50">
        <f t="shared" si="98"/>
        <v>0</v>
      </c>
      <c r="BC80" s="51"/>
      <c r="BD80" s="51">
        <f t="shared" si="111"/>
        <v>0</v>
      </c>
      <c r="BE80" s="50">
        <f t="shared" si="99"/>
        <v>0</v>
      </c>
      <c r="BF80" s="51"/>
      <c r="BG80" s="51">
        <f t="shared" si="112"/>
        <v>0</v>
      </c>
      <c r="BH80" s="50">
        <f t="shared" si="100"/>
        <v>0</v>
      </c>
      <c r="BS80" s="106">
        <f t="shared" si="113"/>
        <v>0</v>
      </c>
      <c r="BT80" s="111">
        <f t="shared" si="114"/>
        <v>0</v>
      </c>
      <c r="BU80" s="111">
        <f t="shared" si="115"/>
        <v>0</v>
      </c>
      <c r="BV80" s="111">
        <f t="shared" si="116"/>
        <v>0</v>
      </c>
      <c r="BW80" s="111">
        <f t="shared" si="117"/>
        <v>0</v>
      </c>
      <c r="BX80" s="111">
        <f t="shared" si="118"/>
        <v>0</v>
      </c>
      <c r="BY80" s="111">
        <f t="shared" si="119"/>
        <v>0</v>
      </c>
      <c r="BZ80" s="111">
        <f t="shared" si="120"/>
        <v>0</v>
      </c>
      <c r="CA80" s="115">
        <f t="shared" si="121"/>
        <v>0</v>
      </c>
    </row>
    <row r="81" spans="2:79" x14ac:dyDescent="0.25">
      <c r="C81" s="10" t="s">
        <v>36</v>
      </c>
      <c r="E81" s="1">
        <f t="shared" si="89"/>
        <v>0</v>
      </c>
      <c r="G81" s="8">
        <f t="shared" si="90"/>
        <v>0</v>
      </c>
      <c r="I81" s="25">
        <f t="shared" si="91"/>
        <v>0</v>
      </c>
      <c r="J81" s="1">
        <v>5.6099999999999997E-2</v>
      </c>
      <c r="K81" s="18">
        <f t="shared" si="92"/>
        <v>2.6214953271028036E-2</v>
      </c>
      <c r="M81" s="25">
        <f t="shared" si="93"/>
        <v>0</v>
      </c>
      <c r="R81" s="8">
        <f t="shared" si="101"/>
        <v>0</v>
      </c>
      <c r="U81" s="8">
        <f t="shared" si="102"/>
        <v>0</v>
      </c>
      <c r="X81" s="8">
        <f t="shared" si="103"/>
        <v>0</v>
      </c>
      <c r="AA81" s="8">
        <f t="shared" si="104"/>
        <v>0</v>
      </c>
      <c r="AD81" s="8">
        <f t="shared" si="105"/>
        <v>0</v>
      </c>
      <c r="AG81" s="8">
        <f t="shared" si="106"/>
        <v>0</v>
      </c>
      <c r="AQ81" s="40">
        <f t="shared" si="94"/>
        <v>0</v>
      </c>
      <c r="AR81" s="40">
        <f t="shared" si="107"/>
        <v>0</v>
      </c>
      <c r="AS81" s="40">
        <f t="shared" si="95"/>
        <v>0</v>
      </c>
      <c r="AT81" s="41">
        <f t="shared" si="108"/>
        <v>0</v>
      </c>
      <c r="AU81" s="49"/>
      <c r="AV81" s="50">
        <f t="shared" si="96"/>
        <v>0</v>
      </c>
      <c r="AW81" s="51"/>
      <c r="AX81" s="51">
        <f t="shared" si="109"/>
        <v>0</v>
      </c>
      <c r="AY81" s="50">
        <f t="shared" si="97"/>
        <v>0</v>
      </c>
      <c r="AZ81" s="51"/>
      <c r="BA81" s="51">
        <f t="shared" si="110"/>
        <v>0</v>
      </c>
      <c r="BB81" s="50">
        <f t="shared" si="98"/>
        <v>0</v>
      </c>
      <c r="BC81" s="51"/>
      <c r="BD81" s="51">
        <f t="shared" si="111"/>
        <v>0</v>
      </c>
      <c r="BE81" s="50">
        <f t="shared" si="99"/>
        <v>0</v>
      </c>
      <c r="BF81" s="51"/>
      <c r="BG81" s="51">
        <f t="shared" si="112"/>
        <v>0</v>
      </c>
      <c r="BH81" s="50">
        <f t="shared" si="100"/>
        <v>0</v>
      </c>
      <c r="BS81" s="106">
        <f t="shared" si="113"/>
        <v>0</v>
      </c>
      <c r="BT81" s="111">
        <f t="shared" si="114"/>
        <v>0</v>
      </c>
      <c r="BU81" s="111">
        <f t="shared" si="115"/>
        <v>0</v>
      </c>
      <c r="BV81" s="111">
        <f t="shared" si="116"/>
        <v>0</v>
      </c>
      <c r="BW81" s="111">
        <f t="shared" si="117"/>
        <v>0</v>
      </c>
      <c r="BX81" s="111">
        <f t="shared" si="118"/>
        <v>0</v>
      </c>
      <c r="BY81" s="111">
        <f t="shared" si="119"/>
        <v>0</v>
      </c>
      <c r="BZ81" s="111">
        <f t="shared" si="120"/>
        <v>0</v>
      </c>
      <c r="CA81" s="115">
        <f t="shared" si="121"/>
        <v>0</v>
      </c>
    </row>
    <row r="82" spans="2:79" x14ac:dyDescent="0.25">
      <c r="B82" s="5" t="s">
        <v>13</v>
      </c>
      <c r="C82" s="10" t="s">
        <v>31</v>
      </c>
      <c r="E82" s="1">
        <f t="shared" si="89"/>
        <v>0</v>
      </c>
      <c r="G82" s="8">
        <f t="shared" si="90"/>
        <v>0</v>
      </c>
      <c r="H82" s="1">
        <v>7.2599999999999998E-2</v>
      </c>
      <c r="I82" s="25">
        <f t="shared" si="91"/>
        <v>3.6740890688259107E-5</v>
      </c>
      <c r="J82" s="1">
        <v>9.8400000000000001E-2</v>
      </c>
      <c r="K82" s="18">
        <f t="shared" si="92"/>
        <v>4.5981308411214949E-2</v>
      </c>
      <c r="L82" s="1">
        <v>8.4099999999999994E-2</v>
      </c>
      <c r="M82" s="25">
        <f t="shared" si="93"/>
        <v>3.929906542056074E-2</v>
      </c>
      <c r="N82" s="1" t="s">
        <v>45</v>
      </c>
      <c r="O82" s="8" t="s">
        <v>46</v>
      </c>
      <c r="P82" s="1">
        <v>1102</v>
      </c>
      <c r="Q82" s="1">
        <v>703</v>
      </c>
      <c r="R82" s="8">
        <f t="shared" si="101"/>
        <v>399</v>
      </c>
      <c r="S82" s="1">
        <v>990</v>
      </c>
      <c r="T82" s="1">
        <v>619</v>
      </c>
      <c r="U82" s="8">
        <f t="shared" si="102"/>
        <v>371</v>
      </c>
      <c r="V82" s="1">
        <v>1206</v>
      </c>
      <c r="W82" s="1">
        <v>782</v>
      </c>
      <c r="X82" s="8">
        <f t="shared" si="103"/>
        <v>424</v>
      </c>
      <c r="AA82" s="8">
        <f t="shared" si="104"/>
        <v>0</v>
      </c>
      <c r="AD82" s="8">
        <f t="shared" si="105"/>
        <v>0</v>
      </c>
      <c r="AG82" s="8">
        <f t="shared" si="106"/>
        <v>0</v>
      </c>
      <c r="AJ82" s="1">
        <v>141</v>
      </c>
      <c r="AK82" s="8">
        <v>1654</v>
      </c>
      <c r="AQ82" s="40">
        <f t="shared" si="94"/>
        <v>0</v>
      </c>
      <c r="AR82" s="40">
        <f t="shared" si="107"/>
        <v>0</v>
      </c>
      <c r="AS82" s="40">
        <f t="shared" si="95"/>
        <v>0</v>
      </c>
      <c r="AT82" s="41">
        <f t="shared" si="108"/>
        <v>0</v>
      </c>
      <c r="AU82" s="49"/>
      <c r="AV82" s="50">
        <f t="shared" si="96"/>
        <v>0</v>
      </c>
      <c r="AW82" s="51"/>
      <c r="AX82" s="51">
        <f t="shared" si="109"/>
        <v>0</v>
      </c>
      <c r="AY82" s="50">
        <f t="shared" si="97"/>
        <v>0</v>
      </c>
      <c r="AZ82" s="51"/>
      <c r="BA82" s="51">
        <f t="shared" si="110"/>
        <v>0</v>
      </c>
      <c r="BB82" s="50">
        <f t="shared" si="98"/>
        <v>0</v>
      </c>
      <c r="BC82" s="51"/>
      <c r="BD82" s="51">
        <f t="shared" si="111"/>
        <v>0</v>
      </c>
      <c r="BE82" s="50">
        <f t="shared" si="99"/>
        <v>0</v>
      </c>
      <c r="BF82" s="51"/>
      <c r="BG82" s="51">
        <f t="shared" si="112"/>
        <v>0</v>
      </c>
      <c r="BH82" s="50">
        <f t="shared" si="100"/>
        <v>0</v>
      </c>
      <c r="BS82" s="106">
        <f t="shared" si="113"/>
        <v>0</v>
      </c>
      <c r="BT82" s="111">
        <f t="shared" si="114"/>
        <v>0</v>
      </c>
      <c r="BU82" s="111">
        <f t="shared" si="115"/>
        <v>0</v>
      </c>
      <c r="BV82" s="111">
        <f t="shared" si="116"/>
        <v>0</v>
      </c>
      <c r="BW82" s="111">
        <f t="shared" si="117"/>
        <v>0</v>
      </c>
      <c r="BX82" s="111">
        <f t="shared" si="118"/>
        <v>0</v>
      </c>
      <c r="BY82" s="111">
        <f t="shared" si="119"/>
        <v>0</v>
      </c>
      <c r="BZ82" s="111">
        <f t="shared" si="120"/>
        <v>0</v>
      </c>
      <c r="CA82" s="115">
        <f t="shared" si="121"/>
        <v>0</v>
      </c>
    </row>
    <row r="83" spans="2:79" x14ac:dyDescent="0.25">
      <c r="C83" s="10" t="s">
        <v>32</v>
      </c>
      <c r="E83" s="1">
        <f t="shared" si="89"/>
        <v>0</v>
      </c>
      <c r="G83" s="8">
        <f t="shared" si="90"/>
        <v>0</v>
      </c>
      <c r="H83" s="1">
        <v>7.4099999999999999E-2</v>
      </c>
      <c r="I83" s="25">
        <f t="shared" si="91"/>
        <v>3.7499999999999997E-5</v>
      </c>
      <c r="J83" s="1">
        <v>9.6000000000000002E-2</v>
      </c>
      <c r="K83" s="18">
        <f t="shared" si="92"/>
        <v>4.4859813084112146E-2</v>
      </c>
      <c r="L83" s="1">
        <v>8.3400000000000002E-2</v>
      </c>
      <c r="M83" s="25">
        <f t="shared" si="93"/>
        <v>3.8971962616822425E-2</v>
      </c>
      <c r="R83" s="8">
        <f t="shared" si="101"/>
        <v>0</v>
      </c>
      <c r="U83" s="8">
        <f t="shared" si="102"/>
        <v>0</v>
      </c>
      <c r="X83" s="8">
        <f t="shared" si="103"/>
        <v>0</v>
      </c>
      <c r="AA83" s="8">
        <f t="shared" si="104"/>
        <v>0</v>
      </c>
      <c r="AD83" s="8">
        <f t="shared" si="105"/>
        <v>0</v>
      </c>
      <c r="AG83" s="8">
        <f t="shared" si="106"/>
        <v>0</v>
      </c>
      <c r="AJ83" s="1">
        <v>148</v>
      </c>
      <c r="AK83" s="8">
        <v>1643</v>
      </c>
      <c r="AQ83" s="40">
        <f t="shared" si="94"/>
        <v>0</v>
      </c>
      <c r="AR83" s="40">
        <f t="shared" si="107"/>
        <v>0</v>
      </c>
      <c r="AS83" s="40">
        <f t="shared" si="95"/>
        <v>0</v>
      </c>
      <c r="AT83" s="41">
        <f t="shared" si="108"/>
        <v>0</v>
      </c>
      <c r="AU83" s="49"/>
      <c r="AV83" s="50">
        <f t="shared" si="96"/>
        <v>0</v>
      </c>
      <c r="AW83" s="51"/>
      <c r="AX83" s="51">
        <f t="shared" si="109"/>
        <v>0</v>
      </c>
      <c r="AY83" s="50">
        <f t="shared" si="97"/>
        <v>0</v>
      </c>
      <c r="AZ83" s="51"/>
      <c r="BA83" s="51">
        <f t="shared" si="110"/>
        <v>0</v>
      </c>
      <c r="BB83" s="50">
        <f t="shared" si="98"/>
        <v>0</v>
      </c>
      <c r="BC83" s="51"/>
      <c r="BD83" s="51">
        <f t="shared" si="111"/>
        <v>0</v>
      </c>
      <c r="BE83" s="50">
        <f t="shared" si="99"/>
        <v>0</v>
      </c>
      <c r="BF83" s="51"/>
      <c r="BG83" s="51">
        <f t="shared" si="112"/>
        <v>0</v>
      </c>
      <c r="BH83" s="50">
        <f t="shared" si="100"/>
        <v>0</v>
      </c>
      <c r="BS83" s="106">
        <f t="shared" si="113"/>
        <v>0</v>
      </c>
      <c r="BT83" s="111">
        <f t="shared" si="114"/>
        <v>0</v>
      </c>
      <c r="BU83" s="111">
        <f t="shared" si="115"/>
        <v>0</v>
      </c>
      <c r="BV83" s="111">
        <f t="shared" si="116"/>
        <v>0</v>
      </c>
      <c r="BW83" s="111">
        <f t="shared" si="117"/>
        <v>0</v>
      </c>
      <c r="BX83" s="111">
        <f t="shared" si="118"/>
        <v>0</v>
      </c>
      <c r="BY83" s="111">
        <f t="shared" si="119"/>
        <v>0</v>
      </c>
      <c r="BZ83" s="111">
        <f t="shared" si="120"/>
        <v>0</v>
      </c>
      <c r="CA83" s="115">
        <f t="shared" si="121"/>
        <v>0</v>
      </c>
    </row>
    <row r="84" spans="2:79" x14ac:dyDescent="0.25">
      <c r="C84" s="10" t="s">
        <v>33</v>
      </c>
      <c r="E84" s="1">
        <f t="shared" si="89"/>
        <v>0</v>
      </c>
      <c r="G84" s="8">
        <f t="shared" si="90"/>
        <v>0</v>
      </c>
      <c r="I84" s="25">
        <f t="shared" si="91"/>
        <v>0</v>
      </c>
      <c r="J84" s="1">
        <v>9.8799999999999999E-2</v>
      </c>
      <c r="K84" s="18">
        <f t="shared" si="92"/>
        <v>4.6168224299065419E-2</v>
      </c>
      <c r="L84" s="1">
        <v>8.4199999999999997E-2</v>
      </c>
      <c r="M84" s="25">
        <f t="shared" si="93"/>
        <v>3.9345794392523357E-2</v>
      </c>
      <c r="R84" s="8">
        <f t="shared" si="101"/>
        <v>0</v>
      </c>
      <c r="U84" s="8">
        <f t="shared" si="102"/>
        <v>0</v>
      </c>
      <c r="X84" s="8">
        <f t="shared" si="103"/>
        <v>0</v>
      </c>
      <c r="AA84" s="8">
        <f t="shared" si="104"/>
        <v>0</v>
      </c>
      <c r="AD84" s="8">
        <f t="shared" si="105"/>
        <v>0</v>
      </c>
      <c r="AG84" s="8">
        <f t="shared" si="106"/>
        <v>0</v>
      </c>
      <c r="AJ84" s="1">
        <v>140</v>
      </c>
      <c r="AK84" s="8">
        <v>1657</v>
      </c>
      <c r="AQ84" s="40">
        <f t="shared" si="94"/>
        <v>0</v>
      </c>
      <c r="AR84" s="40">
        <f t="shared" si="107"/>
        <v>0</v>
      </c>
      <c r="AS84" s="40">
        <f t="shared" si="95"/>
        <v>0</v>
      </c>
      <c r="AT84" s="41">
        <f t="shared" si="108"/>
        <v>0</v>
      </c>
      <c r="AU84" s="49"/>
      <c r="AV84" s="50">
        <f t="shared" si="96"/>
        <v>0</v>
      </c>
      <c r="AW84" s="51"/>
      <c r="AX84" s="51">
        <f t="shared" si="109"/>
        <v>0</v>
      </c>
      <c r="AY84" s="50">
        <f t="shared" si="97"/>
        <v>0</v>
      </c>
      <c r="AZ84" s="51"/>
      <c r="BA84" s="51">
        <f t="shared" si="110"/>
        <v>0</v>
      </c>
      <c r="BB84" s="50">
        <f t="shared" si="98"/>
        <v>0</v>
      </c>
      <c r="BC84" s="51"/>
      <c r="BD84" s="51">
        <f t="shared" si="111"/>
        <v>0</v>
      </c>
      <c r="BE84" s="50">
        <f t="shared" si="99"/>
        <v>0</v>
      </c>
      <c r="BF84" s="51"/>
      <c r="BG84" s="51">
        <f t="shared" si="112"/>
        <v>0</v>
      </c>
      <c r="BH84" s="50">
        <f t="shared" si="100"/>
        <v>0</v>
      </c>
      <c r="BS84" s="106">
        <f t="shared" si="113"/>
        <v>0</v>
      </c>
      <c r="BT84" s="111">
        <f t="shared" si="114"/>
        <v>0</v>
      </c>
      <c r="BU84" s="111">
        <f t="shared" si="115"/>
        <v>0</v>
      </c>
      <c r="BV84" s="111">
        <f t="shared" si="116"/>
        <v>0</v>
      </c>
      <c r="BW84" s="111">
        <f t="shared" si="117"/>
        <v>0</v>
      </c>
      <c r="BX84" s="111">
        <f t="shared" si="118"/>
        <v>0</v>
      </c>
      <c r="BY84" s="111">
        <f t="shared" si="119"/>
        <v>0</v>
      </c>
      <c r="BZ84" s="111">
        <f t="shared" si="120"/>
        <v>0</v>
      </c>
      <c r="CA84" s="115">
        <f t="shared" si="121"/>
        <v>0</v>
      </c>
    </row>
    <row r="85" spans="2:79" x14ac:dyDescent="0.25">
      <c r="C85" s="10" t="s">
        <v>34</v>
      </c>
      <c r="E85" s="1">
        <f t="shared" si="89"/>
        <v>0</v>
      </c>
      <c r="G85" s="8">
        <f t="shared" si="90"/>
        <v>0</v>
      </c>
      <c r="I85" s="25">
        <f t="shared" si="91"/>
        <v>0</v>
      </c>
      <c r="J85" s="1">
        <v>9.69E-2</v>
      </c>
      <c r="K85" s="18">
        <f t="shared" si="92"/>
        <v>4.5280373831775696E-2</v>
      </c>
      <c r="L85" s="1">
        <v>8.3500000000000005E-2</v>
      </c>
      <c r="M85" s="25">
        <f t="shared" si="93"/>
        <v>3.901869158878505E-2</v>
      </c>
      <c r="R85" s="8">
        <f t="shared" si="101"/>
        <v>0</v>
      </c>
      <c r="U85" s="8">
        <f t="shared" si="102"/>
        <v>0</v>
      </c>
      <c r="X85" s="8">
        <f t="shared" si="103"/>
        <v>0</v>
      </c>
      <c r="AA85" s="8">
        <f t="shared" si="104"/>
        <v>0</v>
      </c>
      <c r="AD85" s="8">
        <f t="shared" si="105"/>
        <v>0</v>
      </c>
      <c r="AG85" s="8">
        <f t="shared" si="106"/>
        <v>0</v>
      </c>
      <c r="AJ85" s="1">
        <v>140</v>
      </c>
      <c r="AK85" s="8">
        <v>1655</v>
      </c>
      <c r="AQ85" s="40">
        <f t="shared" si="94"/>
        <v>0</v>
      </c>
      <c r="AR85" s="40">
        <f t="shared" si="107"/>
        <v>0</v>
      </c>
      <c r="AS85" s="40">
        <f t="shared" si="95"/>
        <v>0</v>
      </c>
      <c r="AT85" s="41">
        <f t="shared" si="108"/>
        <v>0</v>
      </c>
      <c r="AU85" s="49"/>
      <c r="AV85" s="50">
        <f t="shared" si="96"/>
        <v>0</v>
      </c>
      <c r="AW85" s="51"/>
      <c r="AX85" s="51">
        <f t="shared" si="109"/>
        <v>0</v>
      </c>
      <c r="AY85" s="50">
        <f t="shared" si="97"/>
        <v>0</v>
      </c>
      <c r="AZ85" s="51"/>
      <c r="BA85" s="51">
        <f t="shared" si="110"/>
        <v>0</v>
      </c>
      <c r="BB85" s="50">
        <f t="shared" si="98"/>
        <v>0</v>
      </c>
      <c r="BC85" s="51"/>
      <c r="BD85" s="51">
        <f t="shared" si="111"/>
        <v>0</v>
      </c>
      <c r="BE85" s="50">
        <f t="shared" si="99"/>
        <v>0</v>
      </c>
      <c r="BF85" s="51"/>
      <c r="BG85" s="51">
        <f t="shared" si="112"/>
        <v>0</v>
      </c>
      <c r="BH85" s="50">
        <f t="shared" si="100"/>
        <v>0</v>
      </c>
      <c r="BS85" s="106">
        <f t="shared" si="113"/>
        <v>0</v>
      </c>
      <c r="BT85" s="111">
        <f t="shared" si="114"/>
        <v>0</v>
      </c>
      <c r="BU85" s="111">
        <f t="shared" si="115"/>
        <v>0</v>
      </c>
      <c r="BV85" s="111">
        <f t="shared" si="116"/>
        <v>0</v>
      </c>
      <c r="BW85" s="111">
        <f t="shared" si="117"/>
        <v>0</v>
      </c>
      <c r="BX85" s="111">
        <f t="shared" si="118"/>
        <v>0</v>
      </c>
      <c r="BY85" s="111">
        <f t="shared" si="119"/>
        <v>0</v>
      </c>
      <c r="BZ85" s="111">
        <f t="shared" si="120"/>
        <v>0</v>
      </c>
      <c r="CA85" s="115">
        <f t="shared" si="121"/>
        <v>0</v>
      </c>
    </row>
    <row r="86" spans="2:79" x14ac:dyDescent="0.25">
      <c r="C86" s="10" t="s">
        <v>29</v>
      </c>
      <c r="E86" s="1">
        <f t="shared" si="89"/>
        <v>0</v>
      </c>
      <c r="G86" s="8">
        <f t="shared" si="90"/>
        <v>0</v>
      </c>
      <c r="I86" s="25">
        <f t="shared" si="91"/>
        <v>0</v>
      </c>
      <c r="K86" s="18">
        <f t="shared" si="92"/>
        <v>0</v>
      </c>
      <c r="M86" s="25">
        <f t="shared" si="93"/>
        <v>0</v>
      </c>
      <c r="R86" s="8">
        <f t="shared" si="101"/>
        <v>0</v>
      </c>
      <c r="U86" s="8">
        <f t="shared" si="102"/>
        <v>0</v>
      </c>
      <c r="X86" s="8">
        <f t="shared" si="103"/>
        <v>0</v>
      </c>
      <c r="AA86" s="8">
        <f t="shared" si="104"/>
        <v>0</v>
      </c>
      <c r="AD86" s="8">
        <f t="shared" si="105"/>
        <v>0</v>
      </c>
      <c r="AG86" s="8">
        <f t="shared" si="106"/>
        <v>0</v>
      </c>
      <c r="AQ86" s="40">
        <f t="shared" si="94"/>
        <v>0</v>
      </c>
      <c r="AR86" s="40">
        <f t="shared" si="107"/>
        <v>0</v>
      </c>
      <c r="AS86" s="40">
        <f t="shared" si="95"/>
        <v>0</v>
      </c>
      <c r="AT86" s="41">
        <f t="shared" si="108"/>
        <v>0</v>
      </c>
      <c r="AU86" s="49"/>
      <c r="AV86" s="50">
        <f t="shared" si="96"/>
        <v>0</v>
      </c>
      <c r="AW86" s="51"/>
      <c r="AX86" s="51">
        <f t="shared" si="109"/>
        <v>0</v>
      </c>
      <c r="AY86" s="50">
        <f t="shared" si="97"/>
        <v>0</v>
      </c>
      <c r="AZ86" s="51"/>
      <c r="BA86" s="51">
        <f t="shared" si="110"/>
        <v>0</v>
      </c>
      <c r="BB86" s="50">
        <f t="shared" si="98"/>
        <v>0</v>
      </c>
      <c r="BC86" s="51"/>
      <c r="BD86" s="51">
        <f t="shared" si="111"/>
        <v>0</v>
      </c>
      <c r="BE86" s="50">
        <f t="shared" si="99"/>
        <v>0</v>
      </c>
      <c r="BF86" s="51"/>
      <c r="BG86" s="51">
        <f t="shared" si="112"/>
        <v>0</v>
      </c>
      <c r="BH86" s="50">
        <f t="shared" si="100"/>
        <v>0</v>
      </c>
      <c r="BS86" s="106">
        <f t="shared" si="113"/>
        <v>0</v>
      </c>
      <c r="BT86" s="111">
        <f t="shared" si="114"/>
        <v>0</v>
      </c>
      <c r="BU86" s="111">
        <f t="shared" si="115"/>
        <v>0</v>
      </c>
      <c r="BV86" s="111">
        <f t="shared" si="116"/>
        <v>0</v>
      </c>
      <c r="BW86" s="111">
        <f t="shared" si="117"/>
        <v>0</v>
      </c>
      <c r="BX86" s="111">
        <f t="shared" si="118"/>
        <v>0</v>
      </c>
      <c r="BY86" s="111">
        <f t="shared" si="119"/>
        <v>0</v>
      </c>
      <c r="BZ86" s="111">
        <f t="shared" si="120"/>
        <v>0</v>
      </c>
      <c r="CA86" s="115">
        <f t="shared" si="121"/>
        <v>0</v>
      </c>
    </row>
    <row r="87" spans="2:79" x14ac:dyDescent="0.25">
      <c r="C87" s="10" t="s">
        <v>30</v>
      </c>
      <c r="E87" s="1">
        <f t="shared" si="89"/>
        <v>0</v>
      </c>
      <c r="G87" s="8">
        <f t="shared" si="90"/>
        <v>0</v>
      </c>
      <c r="I87" s="25">
        <f t="shared" si="91"/>
        <v>0</v>
      </c>
      <c r="K87" s="18">
        <f t="shared" si="92"/>
        <v>0</v>
      </c>
      <c r="M87" s="25">
        <f t="shared" si="93"/>
        <v>0</v>
      </c>
      <c r="R87" s="8">
        <f t="shared" si="101"/>
        <v>0</v>
      </c>
      <c r="U87" s="8">
        <f t="shared" si="102"/>
        <v>0</v>
      </c>
      <c r="X87" s="8">
        <f t="shared" si="103"/>
        <v>0</v>
      </c>
      <c r="AA87" s="8">
        <f t="shared" si="104"/>
        <v>0</v>
      </c>
      <c r="AD87" s="8">
        <f t="shared" si="105"/>
        <v>0</v>
      </c>
      <c r="AG87" s="8">
        <f t="shared" si="106"/>
        <v>0</v>
      </c>
      <c r="AQ87" s="40">
        <f t="shared" si="94"/>
        <v>0</v>
      </c>
      <c r="AR87" s="40">
        <f t="shared" si="107"/>
        <v>0</v>
      </c>
      <c r="AS87" s="40">
        <f t="shared" si="95"/>
        <v>0</v>
      </c>
      <c r="AT87" s="41">
        <f t="shared" si="108"/>
        <v>0</v>
      </c>
      <c r="AU87" s="49"/>
      <c r="AV87" s="50">
        <f t="shared" si="96"/>
        <v>0</v>
      </c>
      <c r="AW87" s="51"/>
      <c r="AX87" s="51">
        <f t="shared" si="109"/>
        <v>0</v>
      </c>
      <c r="AY87" s="50">
        <f t="shared" si="97"/>
        <v>0</v>
      </c>
      <c r="AZ87" s="51"/>
      <c r="BA87" s="51">
        <f t="shared" si="110"/>
        <v>0</v>
      </c>
      <c r="BB87" s="50">
        <f t="shared" si="98"/>
        <v>0</v>
      </c>
      <c r="BC87" s="51"/>
      <c r="BD87" s="51">
        <f t="shared" si="111"/>
        <v>0</v>
      </c>
      <c r="BE87" s="50">
        <f t="shared" si="99"/>
        <v>0</v>
      </c>
      <c r="BF87" s="51"/>
      <c r="BG87" s="51">
        <f t="shared" si="112"/>
        <v>0</v>
      </c>
      <c r="BH87" s="50">
        <f t="shared" si="100"/>
        <v>0</v>
      </c>
      <c r="BS87" s="106">
        <f t="shared" si="113"/>
        <v>0</v>
      </c>
      <c r="BT87" s="111">
        <f t="shared" si="114"/>
        <v>0</v>
      </c>
      <c r="BU87" s="111">
        <f t="shared" si="115"/>
        <v>0</v>
      </c>
      <c r="BV87" s="111">
        <f t="shared" si="116"/>
        <v>0</v>
      </c>
      <c r="BW87" s="111">
        <f t="shared" si="117"/>
        <v>0</v>
      </c>
      <c r="BX87" s="111">
        <f t="shared" si="118"/>
        <v>0</v>
      </c>
      <c r="BY87" s="111">
        <f t="shared" si="119"/>
        <v>0</v>
      </c>
      <c r="BZ87" s="111">
        <f t="shared" si="120"/>
        <v>0</v>
      </c>
      <c r="CA87" s="115">
        <f t="shared" si="121"/>
        <v>0</v>
      </c>
    </row>
    <row r="88" spans="2:79" x14ac:dyDescent="0.25">
      <c r="C88" s="10" t="s">
        <v>10</v>
      </c>
      <c r="E88" s="1">
        <f t="shared" si="89"/>
        <v>0</v>
      </c>
      <c r="G88" s="8">
        <f t="shared" si="90"/>
        <v>0</v>
      </c>
      <c r="I88" s="25">
        <f t="shared" si="91"/>
        <v>0</v>
      </c>
      <c r="K88" s="18">
        <f t="shared" si="92"/>
        <v>0</v>
      </c>
      <c r="M88" s="25">
        <f t="shared" si="93"/>
        <v>0</v>
      </c>
      <c r="R88" s="8">
        <f t="shared" si="101"/>
        <v>0</v>
      </c>
      <c r="U88" s="8">
        <f t="shared" si="102"/>
        <v>0</v>
      </c>
      <c r="X88" s="8">
        <f t="shared" si="103"/>
        <v>0</v>
      </c>
      <c r="AA88" s="8">
        <f t="shared" si="104"/>
        <v>0</v>
      </c>
      <c r="AD88" s="8">
        <f t="shared" si="105"/>
        <v>0</v>
      </c>
      <c r="AG88" s="8">
        <f t="shared" si="106"/>
        <v>0</v>
      </c>
      <c r="AQ88" s="40">
        <f t="shared" si="94"/>
        <v>0</v>
      </c>
      <c r="AR88" s="40">
        <f t="shared" si="107"/>
        <v>0</v>
      </c>
      <c r="AS88" s="40">
        <f t="shared" si="95"/>
        <v>0</v>
      </c>
      <c r="AT88" s="41">
        <f t="shared" si="108"/>
        <v>0</v>
      </c>
      <c r="AU88" s="49"/>
      <c r="AV88" s="50">
        <f t="shared" si="96"/>
        <v>0</v>
      </c>
      <c r="AW88" s="51"/>
      <c r="AX88" s="51">
        <f t="shared" si="109"/>
        <v>0</v>
      </c>
      <c r="AY88" s="50">
        <f t="shared" si="97"/>
        <v>0</v>
      </c>
      <c r="AZ88" s="51"/>
      <c r="BA88" s="51">
        <f t="shared" si="110"/>
        <v>0</v>
      </c>
      <c r="BB88" s="50">
        <f t="shared" si="98"/>
        <v>0</v>
      </c>
      <c r="BC88" s="51"/>
      <c r="BD88" s="51">
        <f t="shared" si="111"/>
        <v>0</v>
      </c>
      <c r="BE88" s="50">
        <f t="shared" si="99"/>
        <v>0</v>
      </c>
      <c r="BF88" s="51"/>
      <c r="BG88" s="51">
        <f t="shared" si="112"/>
        <v>0</v>
      </c>
      <c r="BH88" s="50">
        <f t="shared" si="100"/>
        <v>0</v>
      </c>
      <c r="BS88" s="106">
        <f t="shared" si="113"/>
        <v>0</v>
      </c>
      <c r="BT88" s="111">
        <f t="shared" si="114"/>
        <v>0</v>
      </c>
      <c r="BU88" s="111">
        <f t="shared" si="115"/>
        <v>0</v>
      </c>
      <c r="BV88" s="111">
        <f t="shared" si="116"/>
        <v>0</v>
      </c>
      <c r="BW88" s="111">
        <f t="shared" si="117"/>
        <v>0</v>
      </c>
      <c r="BX88" s="111">
        <f t="shared" si="118"/>
        <v>0</v>
      </c>
      <c r="BY88" s="111">
        <f t="shared" si="119"/>
        <v>0</v>
      </c>
      <c r="BZ88" s="111">
        <f t="shared" si="120"/>
        <v>0</v>
      </c>
      <c r="CA88" s="115">
        <f t="shared" si="121"/>
        <v>0</v>
      </c>
    </row>
    <row r="89" spans="2:79" x14ac:dyDescent="0.25">
      <c r="C89" s="10" t="s">
        <v>35</v>
      </c>
      <c r="E89" s="1">
        <f t="shared" si="89"/>
        <v>0</v>
      </c>
      <c r="G89" s="8">
        <f t="shared" si="90"/>
        <v>0</v>
      </c>
      <c r="I89" s="25">
        <f t="shared" si="91"/>
        <v>0</v>
      </c>
      <c r="K89" s="18">
        <f t="shared" si="92"/>
        <v>0</v>
      </c>
      <c r="M89" s="25">
        <f t="shared" si="93"/>
        <v>0</v>
      </c>
      <c r="R89" s="8">
        <f t="shared" si="101"/>
        <v>0</v>
      </c>
      <c r="U89" s="8">
        <f t="shared" si="102"/>
        <v>0</v>
      </c>
      <c r="X89" s="8">
        <f t="shared" si="103"/>
        <v>0</v>
      </c>
      <c r="AA89" s="8">
        <f t="shared" si="104"/>
        <v>0</v>
      </c>
      <c r="AD89" s="8">
        <f t="shared" si="105"/>
        <v>0</v>
      </c>
      <c r="AG89" s="8">
        <f t="shared" si="106"/>
        <v>0</v>
      </c>
      <c r="AQ89" s="40">
        <f t="shared" si="94"/>
        <v>0</v>
      </c>
      <c r="AR89" s="40">
        <f t="shared" si="107"/>
        <v>0</v>
      </c>
      <c r="AS89" s="40">
        <f t="shared" si="95"/>
        <v>0</v>
      </c>
      <c r="AT89" s="41">
        <f t="shared" si="108"/>
        <v>0</v>
      </c>
      <c r="AU89" s="49"/>
      <c r="AV89" s="50">
        <f t="shared" si="96"/>
        <v>0</v>
      </c>
      <c r="AW89" s="51"/>
      <c r="AX89" s="51">
        <f t="shared" si="109"/>
        <v>0</v>
      </c>
      <c r="AY89" s="50">
        <f t="shared" si="97"/>
        <v>0</v>
      </c>
      <c r="AZ89" s="51"/>
      <c r="BA89" s="51">
        <f t="shared" si="110"/>
        <v>0</v>
      </c>
      <c r="BB89" s="50">
        <f t="shared" si="98"/>
        <v>0</v>
      </c>
      <c r="BC89" s="51"/>
      <c r="BD89" s="51">
        <f t="shared" si="111"/>
        <v>0</v>
      </c>
      <c r="BE89" s="50">
        <f t="shared" si="99"/>
        <v>0</v>
      </c>
      <c r="BF89" s="51"/>
      <c r="BG89" s="51">
        <f t="shared" si="112"/>
        <v>0</v>
      </c>
      <c r="BH89" s="50">
        <f t="shared" si="100"/>
        <v>0</v>
      </c>
      <c r="BS89" s="106">
        <f t="shared" si="113"/>
        <v>0</v>
      </c>
      <c r="BT89" s="111">
        <f t="shared" si="114"/>
        <v>0</v>
      </c>
      <c r="BU89" s="111">
        <f t="shared" si="115"/>
        <v>0</v>
      </c>
      <c r="BV89" s="111">
        <f t="shared" si="116"/>
        <v>0</v>
      </c>
      <c r="BW89" s="111">
        <f t="shared" si="117"/>
        <v>0</v>
      </c>
      <c r="BX89" s="111">
        <f t="shared" si="118"/>
        <v>0</v>
      </c>
      <c r="BY89" s="111">
        <f t="shared" si="119"/>
        <v>0</v>
      </c>
      <c r="BZ89" s="111">
        <f t="shared" si="120"/>
        <v>0</v>
      </c>
      <c r="CA89" s="115">
        <f t="shared" si="121"/>
        <v>0</v>
      </c>
    </row>
    <row r="90" spans="2:79" x14ac:dyDescent="0.25">
      <c r="C90" s="10" t="s">
        <v>36</v>
      </c>
      <c r="E90" s="1">
        <f t="shared" si="89"/>
        <v>0</v>
      </c>
      <c r="G90" s="8">
        <f t="shared" si="90"/>
        <v>0</v>
      </c>
      <c r="I90" s="25">
        <f t="shared" si="91"/>
        <v>0</v>
      </c>
      <c r="J90" s="1">
        <v>5.62E-2</v>
      </c>
      <c r="K90" s="18">
        <f t="shared" si="92"/>
        <v>2.6261682242990653E-2</v>
      </c>
      <c r="M90" s="25">
        <f t="shared" si="93"/>
        <v>0</v>
      </c>
      <c r="R90" s="8">
        <f t="shared" si="101"/>
        <v>0</v>
      </c>
      <c r="U90" s="8">
        <f t="shared" si="102"/>
        <v>0</v>
      </c>
      <c r="X90" s="8">
        <f t="shared" si="103"/>
        <v>0</v>
      </c>
      <c r="AA90" s="8">
        <f t="shared" si="104"/>
        <v>0</v>
      </c>
      <c r="AD90" s="8">
        <f t="shared" si="105"/>
        <v>0</v>
      </c>
      <c r="AG90" s="8">
        <f t="shared" si="106"/>
        <v>0</v>
      </c>
      <c r="AQ90" s="40">
        <f t="shared" si="94"/>
        <v>0</v>
      </c>
      <c r="AR90" s="40">
        <f t="shared" si="107"/>
        <v>0</v>
      </c>
      <c r="AS90" s="40">
        <f t="shared" si="95"/>
        <v>0</v>
      </c>
      <c r="AT90" s="41">
        <f t="shared" si="108"/>
        <v>0</v>
      </c>
      <c r="AU90" s="49"/>
      <c r="AV90" s="50">
        <f t="shared" si="96"/>
        <v>0</v>
      </c>
      <c r="AW90" s="51"/>
      <c r="AX90" s="51">
        <f t="shared" si="109"/>
        <v>0</v>
      </c>
      <c r="AY90" s="50">
        <f t="shared" si="97"/>
        <v>0</v>
      </c>
      <c r="AZ90" s="51"/>
      <c r="BA90" s="51">
        <f t="shared" si="110"/>
        <v>0</v>
      </c>
      <c r="BB90" s="50">
        <f t="shared" si="98"/>
        <v>0</v>
      </c>
      <c r="BC90" s="51"/>
      <c r="BD90" s="51">
        <f t="shared" si="111"/>
        <v>0</v>
      </c>
      <c r="BE90" s="50">
        <f t="shared" si="99"/>
        <v>0</v>
      </c>
      <c r="BF90" s="51"/>
      <c r="BG90" s="51">
        <f t="shared" si="112"/>
        <v>0</v>
      </c>
      <c r="BH90" s="50">
        <f t="shared" si="100"/>
        <v>0</v>
      </c>
      <c r="BS90" s="106">
        <f t="shared" si="113"/>
        <v>0</v>
      </c>
      <c r="BT90" s="111">
        <f t="shared" si="114"/>
        <v>0</v>
      </c>
      <c r="BU90" s="111">
        <f t="shared" si="115"/>
        <v>0</v>
      </c>
      <c r="BV90" s="111">
        <f t="shared" si="116"/>
        <v>0</v>
      </c>
      <c r="BW90" s="111">
        <f t="shared" si="117"/>
        <v>0</v>
      </c>
      <c r="BX90" s="111">
        <f t="shared" si="118"/>
        <v>0</v>
      </c>
      <c r="BY90" s="111">
        <f t="shared" si="119"/>
        <v>0</v>
      </c>
      <c r="BZ90" s="111">
        <f t="shared" si="120"/>
        <v>0</v>
      </c>
      <c r="CA90" s="115">
        <f t="shared" si="121"/>
        <v>0</v>
      </c>
    </row>
    <row r="91" spans="2:79" x14ac:dyDescent="0.25">
      <c r="B91" s="5" t="s">
        <v>14</v>
      </c>
      <c r="C91" s="10" t="s">
        <v>31</v>
      </c>
      <c r="E91" s="1">
        <f t="shared" si="89"/>
        <v>0</v>
      </c>
      <c r="G91" s="8">
        <f t="shared" si="90"/>
        <v>0</v>
      </c>
      <c r="H91" s="1">
        <v>7.4099999999999999E-2</v>
      </c>
      <c r="I91" s="25">
        <f t="shared" si="91"/>
        <v>3.7499999999999997E-5</v>
      </c>
      <c r="K91" s="18">
        <f t="shared" si="92"/>
        <v>0</v>
      </c>
      <c r="M91" s="25">
        <f t="shared" si="93"/>
        <v>0</v>
      </c>
      <c r="N91" s="1" t="s">
        <v>45</v>
      </c>
      <c r="O91" s="8" t="s">
        <v>46</v>
      </c>
      <c r="P91" s="1">
        <v>1119</v>
      </c>
      <c r="Q91" s="1">
        <v>717</v>
      </c>
      <c r="R91" s="8">
        <f t="shared" si="101"/>
        <v>402</v>
      </c>
      <c r="S91" s="1">
        <v>1009</v>
      </c>
      <c r="T91" s="1">
        <v>628</v>
      </c>
      <c r="U91" s="8">
        <f t="shared" si="102"/>
        <v>381</v>
      </c>
      <c r="V91" s="1">
        <v>1227</v>
      </c>
      <c r="W91" s="1">
        <v>801</v>
      </c>
      <c r="X91" s="8">
        <f t="shared" si="103"/>
        <v>426</v>
      </c>
      <c r="AA91" s="8">
        <f t="shared" si="104"/>
        <v>0</v>
      </c>
      <c r="AD91" s="8">
        <f t="shared" si="105"/>
        <v>0</v>
      </c>
      <c r="AG91" s="8">
        <f t="shared" si="106"/>
        <v>0</v>
      </c>
      <c r="AQ91" s="40">
        <f t="shared" si="94"/>
        <v>0</v>
      </c>
      <c r="AR91" s="40">
        <f t="shared" si="107"/>
        <v>0</v>
      </c>
      <c r="AS91" s="40">
        <f t="shared" si="95"/>
        <v>0</v>
      </c>
      <c r="AT91" s="41">
        <f t="shared" si="108"/>
        <v>0</v>
      </c>
      <c r="AU91" s="49"/>
      <c r="AV91" s="50">
        <f t="shared" si="96"/>
        <v>0</v>
      </c>
      <c r="AW91" s="51"/>
      <c r="AX91" s="51">
        <f t="shared" si="109"/>
        <v>0</v>
      </c>
      <c r="AY91" s="50">
        <f t="shared" si="97"/>
        <v>0</v>
      </c>
      <c r="AZ91" s="51"/>
      <c r="BA91" s="51">
        <f t="shared" si="110"/>
        <v>0</v>
      </c>
      <c r="BB91" s="50">
        <f t="shared" si="98"/>
        <v>0</v>
      </c>
      <c r="BC91" s="51"/>
      <c r="BD91" s="51">
        <f t="shared" si="111"/>
        <v>0</v>
      </c>
      <c r="BE91" s="50">
        <f t="shared" si="99"/>
        <v>0</v>
      </c>
      <c r="BF91" s="51"/>
      <c r="BG91" s="51">
        <f t="shared" si="112"/>
        <v>0</v>
      </c>
      <c r="BH91" s="50">
        <f t="shared" si="100"/>
        <v>0</v>
      </c>
      <c r="BS91" s="106">
        <f t="shared" si="113"/>
        <v>0</v>
      </c>
      <c r="BT91" s="111">
        <f t="shared" si="114"/>
        <v>0</v>
      </c>
      <c r="BU91" s="111">
        <f t="shared" si="115"/>
        <v>0</v>
      </c>
      <c r="BV91" s="111">
        <f t="shared" si="116"/>
        <v>0</v>
      </c>
      <c r="BW91" s="111">
        <f t="shared" si="117"/>
        <v>0</v>
      </c>
      <c r="BX91" s="111">
        <f t="shared" si="118"/>
        <v>0</v>
      </c>
      <c r="BY91" s="111">
        <f t="shared" si="119"/>
        <v>0</v>
      </c>
      <c r="BZ91" s="111">
        <f t="shared" si="120"/>
        <v>0</v>
      </c>
      <c r="CA91" s="115">
        <f t="shared" si="121"/>
        <v>0</v>
      </c>
    </row>
    <row r="92" spans="2:79" x14ac:dyDescent="0.25">
      <c r="C92" s="10" t="s">
        <v>32</v>
      </c>
      <c r="E92" s="1">
        <f t="shared" si="89"/>
        <v>0</v>
      </c>
      <c r="G92" s="8">
        <f t="shared" si="90"/>
        <v>0</v>
      </c>
      <c r="H92" s="1">
        <v>7.4300000000000005E-2</v>
      </c>
      <c r="I92" s="25">
        <f t="shared" si="91"/>
        <v>3.7601214574898785E-5</v>
      </c>
      <c r="K92" s="18">
        <f t="shared" si="92"/>
        <v>0</v>
      </c>
      <c r="M92" s="25">
        <f t="shared" si="93"/>
        <v>0</v>
      </c>
      <c r="R92" s="8">
        <f t="shared" si="101"/>
        <v>0</v>
      </c>
      <c r="U92" s="8">
        <f t="shared" si="102"/>
        <v>0</v>
      </c>
      <c r="X92" s="8">
        <f t="shared" si="103"/>
        <v>0</v>
      </c>
      <c r="AA92" s="8">
        <f t="shared" si="104"/>
        <v>0</v>
      </c>
      <c r="AD92" s="8">
        <f t="shared" si="105"/>
        <v>0</v>
      </c>
      <c r="AG92" s="8">
        <f t="shared" si="106"/>
        <v>0</v>
      </c>
      <c r="AQ92" s="40">
        <f t="shared" si="94"/>
        <v>0</v>
      </c>
      <c r="AR92" s="40">
        <f t="shared" si="107"/>
        <v>0</v>
      </c>
      <c r="AS92" s="40">
        <f t="shared" si="95"/>
        <v>0</v>
      </c>
      <c r="AT92" s="41">
        <f t="shared" si="108"/>
        <v>0</v>
      </c>
      <c r="AU92" s="49"/>
      <c r="AV92" s="50">
        <f t="shared" si="96"/>
        <v>0</v>
      </c>
      <c r="AW92" s="51"/>
      <c r="AX92" s="51">
        <f t="shared" si="109"/>
        <v>0</v>
      </c>
      <c r="AY92" s="50">
        <f t="shared" si="97"/>
        <v>0</v>
      </c>
      <c r="AZ92" s="51"/>
      <c r="BA92" s="51">
        <f t="shared" si="110"/>
        <v>0</v>
      </c>
      <c r="BB92" s="50">
        <f t="shared" si="98"/>
        <v>0</v>
      </c>
      <c r="BC92" s="51"/>
      <c r="BD92" s="51">
        <f t="shared" si="111"/>
        <v>0</v>
      </c>
      <c r="BE92" s="50">
        <f t="shared" si="99"/>
        <v>0</v>
      </c>
      <c r="BF92" s="51"/>
      <c r="BG92" s="51">
        <f t="shared" si="112"/>
        <v>0</v>
      </c>
      <c r="BH92" s="50">
        <f t="shared" si="100"/>
        <v>0</v>
      </c>
      <c r="BS92" s="106">
        <f t="shared" si="113"/>
        <v>0</v>
      </c>
      <c r="BT92" s="111">
        <f t="shared" si="114"/>
        <v>0</v>
      </c>
      <c r="BU92" s="111">
        <f t="shared" si="115"/>
        <v>0</v>
      </c>
      <c r="BV92" s="111">
        <f t="shared" si="116"/>
        <v>0</v>
      </c>
      <c r="BW92" s="111">
        <f t="shared" si="117"/>
        <v>0</v>
      </c>
      <c r="BX92" s="111">
        <f t="shared" si="118"/>
        <v>0</v>
      </c>
      <c r="BY92" s="111">
        <f t="shared" si="119"/>
        <v>0</v>
      </c>
      <c r="BZ92" s="111">
        <f t="shared" si="120"/>
        <v>0</v>
      </c>
      <c r="CA92" s="115">
        <f t="shared" si="121"/>
        <v>0</v>
      </c>
    </row>
    <row r="93" spans="2:79" x14ac:dyDescent="0.25">
      <c r="C93" s="10" t="s">
        <v>33</v>
      </c>
      <c r="E93" s="1">
        <f t="shared" si="89"/>
        <v>0</v>
      </c>
      <c r="G93" s="8">
        <f t="shared" si="90"/>
        <v>0</v>
      </c>
      <c r="I93" s="25">
        <f t="shared" si="91"/>
        <v>0</v>
      </c>
      <c r="K93" s="18">
        <f t="shared" si="92"/>
        <v>0</v>
      </c>
      <c r="M93" s="25">
        <f t="shared" si="93"/>
        <v>0</v>
      </c>
      <c r="R93" s="8">
        <f t="shared" si="101"/>
        <v>0</v>
      </c>
      <c r="U93" s="8">
        <f t="shared" si="102"/>
        <v>0</v>
      </c>
      <c r="X93" s="8">
        <f t="shared" si="103"/>
        <v>0</v>
      </c>
      <c r="AA93" s="8">
        <f t="shared" si="104"/>
        <v>0</v>
      </c>
      <c r="AD93" s="8">
        <f t="shared" si="105"/>
        <v>0</v>
      </c>
      <c r="AG93" s="8">
        <f t="shared" si="106"/>
        <v>0</v>
      </c>
      <c r="AQ93" s="40">
        <f t="shared" si="94"/>
        <v>0</v>
      </c>
      <c r="AR93" s="40">
        <f t="shared" si="107"/>
        <v>0</v>
      </c>
      <c r="AS93" s="40">
        <f t="shared" si="95"/>
        <v>0</v>
      </c>
      <c r="AT93" s="41">
        <f t="shared" si="108"/>
        <v>0</v>
      </c>
      <c r="AU93" s="49"/>
      <c r="AV93" s="50">
        <f t="shared" si="96"/>
        <v>0</v>
      </c>
      <c r="AW93" s="51"/>
      <c r="AX93" s="51">
        <f t="shared" si="109"/>
        <v>0</v>
      </c>
      <c r="AY93" s="50">
        <f t="shared" si="97"/>
        <v>0</v>
      </c>
      <c r="AZ93" s="51"/>
      <c r="BA93" s="51">
        <f t="shared" si="110"/>
        <v>0</v>
      </c>
      <c r="BB93" s="50">
        <f t="shared" si="98"/>
        <v>0</v>
      </c>
      <c r="BC93" s="51"/>
      <c r="BD93" s="51">
        <f t="shared" si="111"/>
        <v>0</v>
      </c>
      <c r="BE93" s="50">
        <f t="shared" si="99"/>
        <v>0</v>
      </c>
      <c r="BF93" s="51"/>
      <c r="BG93" s="51">
        <f t="shared" si="112"/>
        <v>0</v>
      </c>
      <c r="BH93" s="50">
        <f t="shared" si="100"/>
        <v>0</v>
      </c>
      <c r="BS93" s="106">
        <f t="shared" si="113"/>
        <v>0</v>
      </c>
      <c r="BT93" s="111">
        <f t="shared" si="114"/>
        <v>0</v>
      </c>
      <c r="BU93" s="111">
        <f t="shared" si="115"/>
        <v>0</v>
      </c>
      <c r="BV93" s="111">
        <f t="shared" si="116"/>
        <v>0</v>
      </c>
      <c r="BW93" s="111">
        <f t="shared" si="117"/>
        <v>0</v>
      </c>
      <c r="BX93" s="111">
        <f t="shared" si="118"/>
        <v>0</v>
      </c>
      <c r="BY93" s="111">
        <f t="shared" si="119"/>
        <v>0</v>
      </c>
      <c r="BZ93" s="111">
        <f t="shared" si="120"/>
        <v>0</v>
      </c>
      <c r="CA93" s="115">
        <f t="shared" si="121"/>
        <v>0</v>
      </c>
    </row>
    <row r="94" spans="2:79" x14ac:dyDescent="0.25">
      <c r="C94" s="10" t="s">
        <v>34</v>
      </c>
      <c r="E94" s="1">
        <f t="shared" si="89"/>
        <v>0</v>
      </c>
      <c r="G94" s="8">
        <f t="shared" si="90"/>
        <v>0</v>
      </c>
      <c r="I94" s="25">
        <f t="shared" si="91"/>
        <v>0</v>
      </c>
      <c r="K94" s="18">
        <f t="shared" si="92"/>
        <v>0</v>
      </c>
      <c r="M94" s="25">
        <f t="shared" si="93"/>
        <v>0</v>
      </c>
      <c r="R94" s="8">
        <f t="shared" si="101"/>
        <v>0</v>
      </c>
      <c r="U94" s="8">
        <f t="shared" si="102"/>
        <v>0</v>
      </c>
      <c r="X94" s="8">
        <f t="shared" si="103"/>
        <v>0</v>
      </c>
      <c r="AA94" s="8">
        <f t="shared" si="104"/>
        <v>0</v>
      </c>
      <c r="AD94" s="8">
        <f t="shared" si="105"/>
        <v>0</v>
      </c>
      <c r="AG94" s="8">
        <f t="shared" si="106"/>
        <v>0</v>
      </c>
      <c r="AQ94" s="40">
        <f t="shared" si="94"/>
        <v>0</v>
      </c>
      <c r="AR94" s="40">
        <f t="shared" si="107"/>
        <v>0</v>
      </c>
      <c r="AS94" s="40">
        <f t="shared" si="95"/>
        <v>0</v>
      </c>
      <c r="AT94" s="41">
        <f t="shared" si="108"/>
        <v>0</v>
      </c>
      <c r="AU94" s="49"/>
      <c r="AV94" s="50">
        <f t="shared" si="96"/>
        <v>0</v>
      </c>
      <c r="AW94" s="51"/>
      <c r="AX94" s="51">
        <f t="shared" si="109"/>
        <v>0</v>
      </c>
      <c r="AY94" s="50">
        <f t="shared" si="97"/>
        <v>0</v>
      </c>
      <c r="AZ94" s="51"/>
      <c r="BA94" s="51">
        <f t="shared" si="110"/>
        <v>0</v>
      </c>
      <c r="BB94" s="50">
        <f t="shared" si="98"/>
        <v>0</v>
      </c>
      <c r="BC94" s="51"/>
      <c r="BD94" s="51">
        <f t="shared" si="111"/>
        <v>0</v>
      </c>
      <c r="BE94" s="50">
        <f t="shared" si="99"/>
        <v>0</v>
      </c>
      <c r="BF94" s="51"/>
      <c r="BG94" s="51">
        <f t="shared" si="112"/>
        <v>0</v>
      </c>
      <c r="BH94" s="50">
        <f t="shared" si="100"/>
        <v>0</v>
      </c>
      <c r="BS94" s="106">
        <f t="shared" si="113"/>
        <v>0</v>
      </c>
      <c r="BT94" s="111">
        <f t="shared" si="114"/>
        <v>0</v>
      </c>
      <c r="BU94" s="111">
        <f t="shared" si="115"/>
        <v>0</v>
      </c>
      <c r="BV94" s="111">
        <f t="shared" si="116"/>
        <v>0</v>
      </c>
      <c r="BW94" s="111">
        <f t="shared" si="117"/>
        <v>0</v>
      </c>
      <c r="BX94" s="111">
        <f t="shared" si="118"/>
        <v>0</v>
      </c>
      <c r="BY94" s="111">
        <f t="shared" si="119"/>
        <v>0</v>
      </c>
      <c r="BZ94" s="111">
        <f t="shared" si="120"/>
        <v>0</v>
      </c>
      <c r="CA94" s="115">
        <f t="shared" si="121"/>
        <v>0</v>
      </c>
    </row>
    <row r="95" spans="2:79" x14ac:dyDescent="0.25">
      <c r="C95" s="10" t="s">
        <v>29</v>
      </c>
      <c r="E95" s="1">
        <f t="shared" si="89"/>
        <v>0</v>
      </c>
      <c r="G95" s="8">
        <f t="shared" si="90"/>
        <v>0</v>
      </c>
      <c r="I95" s="25">
        <f t="shared" si="91"/>
        <v>0</v>
      </c>
      <c r="K95" s="18">
        <f t="shared" si="92"/>
        <v>0</v>
      </c>
      <c r="M95" s="25">
        <f t="shared" si="93"/>
        <v>0</v>
      </c>
      <c r="R95" s="8">
        <f t="shared" si="101"/>
        <v>0</v>
      </c>
      <c r="U95" s="8">
        <f t="shared" si="102"/>
        <v>0</v>
      </c>
      <c r="X95" s="8">
        <f t="shared" si="103"/>
        <v>0</v>
      </c>
      <c r="AA95" s="8">
        <f t="shared" si="104"/>
        <v>0</v>
      </c>
      <c r="AD95" s="8">
        <f t="shared" si="105"/>
        <v>0</v>
      </c>
      <c r="AG95" s="8">
        <f t="shared" si="106"/>
        <v>0</v>
      </c>
      <c r="AQ95" s="40">
        <f t="shared" si="94"/>
        <v>0</v>
      </c>
      <c r="AR95" s="40">
        <f t="shared" si="107"/>
        <v>0</v>
      </c>
      <c r="AS95" s="40">
        <f t="shared" si="95"/>
        <v>0</v>
      </c>
      <c r="AT95" s="41">
        <f t="shared" si="108"/>
        <v>0</v>
      </c>
      <c r="AU95" s="49"/>
      <c r="AV95" s="50">
        <f t="shared" si="96"/>
        <v>0</v>
      </c>
      <c r="AW95" s="51"/>
      <c r="AX95" s="51">
        <f t="shared" si="109"/>
        <v>0</v>
      </c>
      <c r="AY95" s="50">
        <f t="shared" si="97"/>
        <v>0</v>
      </c>
      <c r="AZ95" s="51"/>
      <c r="BA95" s="51">
        <f t="shared" si="110"/>
        <v>0</v>
      </c>
      <c r="BB95" s="50">
        <f t="shared" si="98"/>
        <v>0</v>
      </c>
      <c r="BC95" s="51"/>
      <c r="BD95" s="51">
        <f t="shared" si="111"/>
        <v>0</v>
      </c>
      <c r="BE95" s="50">
        <f t="shared" si="99"/>
        <v>0</v>
      </c>
      <c r="BF95" s="51"/>
      <c r="BG95" s="51">
        <f t="shared" si="112"/>
        <v>0</v>
      </c>
      <c r="BH95" s="50">
        <f t="shared" si="100"/>
        <v>0</v>
      </c>
      <c r="BS95" s="106">
        <f t="shared" si="113"/>
        <v>0</v>
      </c>
      <c r="BT95" s="111">
        <f t="shared" si="114"/>
        <v>0</v>
      </c>
      <c r="BU95" s="111">
        <f t="shared" si="115"/>
        <v>0</v>
      </c>
      <c r="BV95" s="111">
        <f t="shared" si="116"/>
        <v>0</v>
      </c>
      <c r="BW95" s="111">
        <f t="shared" si="117"/>
        <v>0</v>
      </c>
      <c r="BX95" s="111">
        <f t="shared" si="118"/>
        <v>0</v>
      </c>
      <c r="BY95" s="111">
        <f t="shared" si="119"/>
        <v>0</v>
      </c>
      <c r="BZ95" s="111">
        <f t="shared" si="120"/>
        <v>0</v>
      </c>
      <c r="CA95" s="115">
        <f t="shared" si="121"/>
        <v>0</v>
      </c>
    </row>
    <row r="96" spans="2:79" x14ac:dyDescent="0.25">
      <c r="C96" s="10" t="s">
        <v>30</v>
      </c>
      <c r="E96" s="1">
        <f t="shared" si="89"/>
        <v>0</v>
      </c>
      <c r="G96" s="8">
        <f t="shared" si="90"/>
        <v>0</v>
      </c>
      <c r="I96" s="25">
        <f t="shared" si="91"/>
        <v>0</v>
      </c>
      <c r="K96" s="18">
        <f t="shared" si="92"/>
        <v>0</v>
      </c>
      <c r="M96" s="25">
        <f t="shared" si="93"/>
        <v>0</v>
      </c>
      <c r="R96" s="8">
        <f t="shared" si="101"/>
        <v>0</v>
      </c>
      <c r="U96" s="8">
        <f t="shared" si="102"/>
        <v>0</v>
      </c>
      <c r="X96" s="8">
        <f t="shared" si="103"/>
        <v>0</v>
      </c>
      <c r="AA96" s="8">
        <f t="shared" si="104"/>
        <v>0</v>
      </c>
      <c r="AD96" s="8">
        <f t="shared" si="105"/>
        <v>0</v>
      </c>
      <c r="AG96" s="8">
        <f t="shared" si="106"/>
        <v>0</v>
      </c>
      <c r="AQ96" s="40">
        <f t="shared" si="94"/>
        <v>0</v>
      </c>
      <c r="AR96" s="40">
        <f t="shared" si="107"/>
        <v>0</v>
      </c>
      <c r="AS96" s="40">
        <f t="shared" si="95"/>
        <v>0</v>
      </c>
      <c r="AT96" s="41">
        <f t="shared" si="108"/>
        <v>0</v>
      </c>
      <c r="AU96" s="49"/>
      <c r="AV96" s="50">
        <f t="shared" si="96"/>
        <v>0</v>
      </c>
      <c r="AW96" s="51"/>
      <c r="AX96" s="51">
        <f t="shared" si="109"/>
        <v>0</v>
      </c>
      <c r="AY96" s="50">
        <f t="shared" si="97"/>
        <v>0</v>
      </c>
      <c r="AZ96" s="51"/>
      <c r="BA96" s="51">
        <f t="shared" si="110"/>
        <v>0</v>
      </c>
      <c r="BB96" s="50">
        <f t="shared" si="98"/>
        <v>0</v>
      </c>
      <c r="BC96" s="51"/>
      <c r="BD96" s="51">
        <f t="shared" si="111"/>
        <v>0</v>
      </c>
      <c r="BE96" s="50">
        <f t="shared" si="99"/>
        <v>0</v>
      </c>
      <c r="BF96" s="51"/>
      <c r="BG96" s="51">
        <f t="shared" si="112"/>
        <v>0</v>
      </c>
      <c r="BH96" s="50">
        <f t="shared" si="100"/>
        <v>0</v>
      </c>
      <c r="BS96" s="106">
        <f t="shared" si="113"/>
        <v>0</v>
      </c>
      <c r="BT96" s="111">
        <f t="shared" si="114"/>
        <v>0</v>
      </c>
      <c r="BU96" s="111">
        <f t="shared" si="115"/>
        <v>0</v>
      </c>
      <c r="BV96" s="111">
        <f t="shared" si="116"/>
        <v>0</v>
      </c>
      <c r="BW96" s="111">
        <f t="shared" si="117"/>
        <v>0</v>
      </c>
      <c r="BX96" s="111">
        <f t="shared" si="118"/>
        <v>0</v>
      </c>
      <c r="BY96" s="111">
        <f t="shared" si="119"/>
        <v>0</v>
      </c>
      <c r="BZ96" s="111">
        <f t="shared" si="120"/>
        <v>0</v>
      </c>
      <c r="CA96" s="115">
        <f t="shared" si="121"/>
        <v>0</v>
      </c>
    </row>
    <row r="97" spans="1:87" x14ac:dyDescent="0.25">
      <c r="C97" s="10" t="s">
        <v>10</v>
      </c>
      <c r="E97" s="1">
        <f t="shared" si="89"/>
        <v>0</v>
      </c>
      <c r="G97" s="8">
        <f t="shared" si="90"/>
        <v>0</v>
      </c>
      <c r="I97" s="25">
        <f t="shared" si="91"/>
        <v>0</v>
      </c>
      <c r="K97" s="18">
        <f t="shared" si="92"/>
        <v>0</v>
      </c>
      <c r="M97" s="25">
        <f t="shared" si="93"/>
        <v>0</v>
      </c>
      <c r="R97" s="8">
        <f t="shared" si="101"/>
        <v>0</v>
      </c>
      <c r="U97" s="8">
        <f t="shared" si="102"/>
        <v>0</v>
      </c>
      <c r="X97" s="8">
        <f t="shared" si="103"/>
        <v>0</v>
      </c>
      <c r="AA97" s="8">
        <f t="shared" si="104"/>
        <v>0</v>
      </c>
      <c r="AD97" s="8">
        <f t="shared" si="105"/>
        <v>0</v>
      </c>
      <c r="AG97" s="8">
        <f t="shared" si="106"/>
        <v>0</v>
      </c>
      <c r="AQ97" s="40">
        <f t="shared" si="94"/>
        <v>0</v>
      </c>
      <c r="AR97" s="40">
        <f t="shared" si="107"/>
        <v>0</v>
      </c>
      <c r="AS97" s="40">
        <f t="shared" si="95"/>
        <v>0</v>
      </c>
      <c r="AT97" s="41">
        <f t="shared" si="108"/>
        <v>0</v>
      </c>
      <c r="AU97" s="49"/>
      <c r="AV97" s="50">
        <f t="shared" si="96"/>
        <v>0</v>
      </c>
      <c r="AW97" s="51"/>
      <c r="AX97" s="51">
        <f t="shared" si="109"/>
        <v>0</v>
      </c>
      <c r="AY97" s="50">
        <f t="shared" si="97"/>
        <v>0</v>
      </c>
      <c r="AZ97" s="51"/>
      <c r="BA97" s="51">
        <f t="shared" si="110"/>
        <v>0</v>
      </c>
      <c r="BB97" s="50">
        <f t="shared" si="98"/>
        <v>0</v>
      </c>
      <c r="BC97" s="51"/>
      <c r="BD97" s="51">
        <f t="shared" si="111"/>
        <v>0</v>
      </c>
      <c r="BE97" s="50">
        <f t="shared" si="99"/>
        <v>0</v>
      </c>
      <c r="BF97" s="51"/>
      <c r="BG97" s="51">
        <f t="shared" si="112"/>
        <v>0</v>
      </c>
      <c r="BH97" s="50">
        <f t="shared" si="100"/>
        <v>0</v>
      </c>
      <c r="BS97" s="106">
        <f t="shared" si="113"/>
        <v>0</v>
      </c>
      <c r="BT97" s="111">
        <f t="shared" si="114"/>
        <v>0</v>
      </c>
      <c r="BU97" s="111">
        <f t="shared" si="115"/>
        <v>0</v>
      </c>
      <c r="BV97" s="111">
        <f t="shared" si="116"/>
        <v>0</v>
      </c>
      <c r="BW97" s="111">
        <f t="shared" si="117"/>
        <v>0</v>
      </c>
      <c r="BX97" s="111">
        <f t="shared" si="118"/>
        <v>0</v>
      </c>
      <c r="BY97" s="111">
        <f t="shared" si="119"/>
        <v>0</v>
      </c>
      <c r="BZ97" s="111">
        <f t="shared" si="120"/>
        <v>0</v>
      </c>
      <c r="CA97" s="115">
        <f t="shared" si="121"/>
        <v>0</v>
      </c>
    </row>
    <row r="98" spans="1:87" x14ac:dyDescent="0.25">
      <c r="C98" s="10" t="s">
        <v>35</v>
      </c>
      <c r="E98" s="1">
        <f t="shared" si="89"/>
        <v>0</v>
      </c>
      <c r="G98" s="8">
        <f t="shared" si="90"/>
        <v>0</v>
      </c>
      <c r="I98" s="25">
        <f t="shared" si="91"/>
        <v>0</v>
      </c>
      <c r="K98" s="18">
        <f t="shared" si="92"/>
        <v>0</v>
      </c>
      <c r="M98" s="25">
        <f t="shared" si="93"/>
        <v>0</v>
      </c>
      <c r="R98" s="8">
        <f t="shared" si="101"/>
        <v>0</v>
      </c>
      <c r="U98" s="8">
        <f t="shared" si="102"/>
        <v>0</v>
      </c>
      <c r="X98" s="8">
        <f t="shared" si="103"/>
        <v>0</v>
      </c>
      <c r="AA98" s="8">
        <f t="shared" si="104"/>
        <v>0</v>
      </c>
      <c r="AD98" s="8">
        <f t="shared" si="105"/>
        <v>0</v>
      </c>
      <c r="AG98" s="8">
        <f t="shared" si="106"/>
        <v>0</v>
      </c>
      <c r="AQ98" s="40">
        <f t="shared" si="94"/>
        <v>0</v>
      </c>
      <c r="AR98" s="40">
        <f t="shared" si="107"/>
        <v>0</v>
      </c>
      <c r="AS98" s="40">
        <f t="shared" si="95"/>
        <v>0</v>
      </c>
      <c r="AT98" s="41">
        <f t="shared" si="108"/>
        <v>0</v>
      </c>
      <c r="AU98" s="49"/>
      <c r="AV98" s="50">
        <f t="shared" si="96"/>
        <v>0</v>
      </c>
      <c r="AW98" s="51"/>
      <c r="AX98" s="51">
        <f t="shared" si="109"/>
        <v>0</v>
      </c>
      <c r="AY98" s="50">
        <f t="shared" si="97"/>
        <v>0</v>
      </c>
      <c r="AZ98" s="51"/>
      <c r="BA98" s="51">
        <f t="shared" si="110"/>
        <v>0</v>
      </c>
      <c r="BB98" s="50">
        <f t="shared" si="98"/>
        <v>0</v>
      </c>
      <c r="BC98" s="51"/>
      <c r="BD98" s="51">
        <f t="shared" si="111"/>
        <v>0</v>
      </c>
      <c r="BE98" s="50">
        <f t="shared" si="99"/>
        <v>0</v>
      </c>
      <c r="BF98" s="51"/>
      <c r="BG98" s="51">
        <f t="shared" si="112"/>
        <v>0</v>
      </c>
      <c r="BH98" s="50">
        <f t="shared" si="100"/>
        <v>0</v>
      </c>
      <c r="BS98" s="106">
        <f t="shared" si="113"/>
        <v>0</v>
      </c>
      <c r="BT98" s="111">
        <f t="shared" si="114"/>
        <v>0</v>
      </c>
      <c r="BU98" s="111">
        <f t="shared" si="115"/>
        <v>0</v>
      </c>
      <c r="BV98" s="111">
        <f t="shared" si="116"/>
        <v>0</v>
      </c>
      <c r="BW98" s="111">
        <f t="shared" si="117"/>
        <v>0</v>
      </c>
      <c r="BX98" s="111">
        <f t="shared" si="118"/>
        <v>0</v>
      </c>
      <c r="BY98" s="111">
        <f t="shared" si="119"/>
        <v>0</v>
      </c>
      <c r="BZ98" s="111">
        <f t="shared" si="120"/>
        <v>0</v>
      </c>
      <c r="CA98" s="115">
        <f t="shared" si="121"/>
        <v>0</v>
      </c>
    </row>
    <row r="99" spans="1:87" x14ac:dyDescent="0.25">
      <c r="C99" s="10" t="s">
        <v>36</v>
      </c>
      <c r="E99" s="1">
        <f t="shared" si="89"/>
        <v>0</v>
      </c>
      <c r="G99" s="8">
        <f t="shared" si="90"/>
        <v>0</v>
      </c>
      <c r="I99" s="25">
        <f t="shared" si="91"/>
        <v>0</v>
      </c>
      <c r="K99" s="18">
        <f t="shared" si="92"/>
        <v>0</v>
      </c>
      <c r="M99" s="25">
        <f t="shared" si="93"/>
        <v>0</v>
      </c>
      <c r="R99" s="8">
        <f t="shared" si="101"/>
        <v>0</v>
      </c>
      <c r="U99" s="8">
        <f t="shared" si="102"/>
        <v>0</v>
      </c>
      <c r="X99" s="8">
        <f t="shared" si="103"/>
        <v>0</v>
      </c>
      <c r="AA99" s="8">
        <f t="shared" si="104"/>
        <v>0</v>
      </c>
      <c r="AD99" s="8">
        <f t="shared" si="105"/>
        <v>0</v>
      </c>
      <c r="AG99" s="8">
        <f t="shared" si="106"/>
        <v>0</v>
      </c>
      <c r="AQ99" s="40">
        <f t="shared" si="94"/>
        <v>0</v>
      </c>
      <c r="AR99" s="40">
        <f t="shared" si="107"/>
        <v>0</v>
      </c>
      <c r="AS99" s="40">
        <f t="shared" si="95"/>
        <v>0</v>
      </c>
      <c r="AT99" s="41">
        <f t="shared" si="108"/>
        <v>0</v>
      </c>
      <c r="AU99" s="49"/>
      <c r="AV99" s="50">
        <f t="shared" si="96"/>
        <v>0</v>
      </c>
      <c r="AW99" s="51"/>
      <c r="AX99" s="51">
        <f t="shared" si="109"/>
        <v>0</v>
      </c>
      <c r="AY99" s="50">
        <f t="shared" si="97"/>
        <v>0</v>
      </c>
      <c r="AZ99" s="51"/>
      <c r="BA99" s="51">
        <f t="shared" si="110"/>
        <v>0</v>
      </c>
      <c r="BB99" s="50">
        <f t="shared" si="98"/>
        <v>0</v>
      </c>
      <c r="BC99" s="51"/>
      <c r="BD99" s="51">
        <f t="shared" si="111"/>
        <v>0</v>
      </c>
      <c r="BE99" s="50">
        <f t="shared" si="99"/>
        <v>0</v>
      </c>
      <c r="BF99" s="51"/>
      <c r="BG99" s="51">
        <f t="shared" si="112"/>
        <v>0</v>
      </c>
      <c r="BH99" s="50">
        <f t="shared" si="100"/>
        <v>0</v>
      </c>
      <c r="BS99" s="106">
        <f t="shared" si="113"/>
        <v>0</v>
      </c>
      <c r="BT99" s="111">
        <f t="shared" si="114"/>
        <v>0</v>
      </c>
      <c r="BU99" s="111">
        <f t="shared" si="115"/>
        <v>0</v>
      </c>
      <c r="BV99" s="111">
        <f t="shared" si="116"/>
        <v>0</v>
      </c>
      <c r="BW99" s="111">
        <f t="shared" si="117"/>
        <v>0</v>
      </c>
      <c r="BX99" s="111">
        <f t="shared" si="118"/>
        <v>0</v>
      </c>
      <c r="BY99" s="111">
        <f t="shared" si="119"/>
        <v>0</v>
      </c>
      <c r="BZ99" s="111">
        <f t="shared" si="120"/>
        <v>0</v>
      </c>
      <c r="CA99" s="115">
        <f t="shared" si="121"/>
        <v>0</v>
      </c>
    </row>
    <row r="100" spans="1:87" x14ac:dyDescent="0.25">
      <c r="A100" s="5" t="s">
        <v>17</v>
      </c>
      <c r="B100" s="5" t="s">
        <v>9</v>
      </c>
      <c r="C100" s="10" t="s">
        <v>31</v>
      </c>
      <c r="E100" s="1">
        <f t="shared" si="89"/>
        <v>0</v>
      </c>
      <c r="G100" s="8">
        <f t="shared" si="90"/>
        <v>0</v>
      </c>
      <c r="H100" s="1">
        <v>7.1400000000000005E-2</v>
      </c>
      <c r="I100" s="25">
        <f t="shared" si="91"/>
        <v>3.6133603238866399E-5</v>
      </c>
      <c r="J100" s="1">
        <v>0.1032</v>
      </c>
      <c r="K100" s="18">
        <f t="shared" si="92"/>
        <v>4.8224299065420556E-2</v>
      </c>
      <c r="L100" s="1">
        <v>8.2799999999999999E-2</v>
      </c>
      <c r="M100" s="25">
        <f t="shared" si="93"/>
        <v>3.8691588785046728E-2</v>
      </c>
      <c r="N100" s="1" t="s">
        <v>43</v>
      </c>
      <c r="P100" s="1">
        <v>1123</v>
      </c>
      <c r="Q100" s="1">
        <v>717</v>
      </c>
      <c r="R100" s="8">
        <f t="shared" si="101"/>
        <v>406</v>
      </c>
      <c r="S100" s="1">
        <v>1006</v>
      </c>
      <c r="T100" s="1">
        <v>640</v>
      </c>
      <c r="U100" s="8">
        <f t="shared" si="102"/>
        <v>366</v>
      </c>
      <c r="V100" s="1">
        <v>1236</v>
      </c>
      <c r="W100" s="1">
        <v>828</v>
      </c>
      <c r="X100" s="8">
        <f t="shared" si="103"/>
        <v>408</v>
      </c>
      <c r="AA100" s="8">
        <f t="shared" si="104"/>
        <v>0</v>
      </c>
      <c r="AD100" s="8">
        <f t="shared" si="105"/>
        <v>0</v>
      </c>
      <c r="AG100" s="8">
        <f t="shared" si="106"/>
        <v>0</v>
      </c>
      <c r="AJ100" s="1">
        <v>132</v>
      </c>
      <c r="AK100" s="8">
        <v>1661</v>
      </c>
      <c r="AP100" s="1">
        <v>203.2</v>
      </c>
      <c r="AQ100" s="40">
        <f t="shared" si="94"/>
        <v>20.483870967741932</v>
      </c>
      <c r="AR100" s="40">
        <f t="shared" si="107"/>
        <v>142.24910394265231</v>
      </c>
      <c r="AS100" s="40">
        <f t="shared" si="95"/>
        <v>36.87096774193548</v>
      </c>
      <c r="AT100" s="41">
        <f t="shared" si="108"/>
        <v>256.04838709677421</v>
      </c>
      <c r="AU100" s="49">
        <v>1.8</v>
      </c>
      <c r="AV100" s="50">
        <f t="shared" si="96"/>
        <v>3.6734693877551021</v>
      </c>
      <c r="AW100" s="51">
        <v>3.5</v>
      </c>
      <c r="AX100" s="51">
        <f t="shared" si="109"/>
        <v>1.7</v>
      </c>
      <c r="AY100" s="50">
        <f t="shared" si="97"/>
        <v>3.4693877551020407</v>
      </c>
      <c r="AZ100" s="51">
        <v>3.8</v>
      </c>
      <c r="BA100" s="51">
        <f t="shared" si="110"/>
        <v>1.9999999999999998</v>
      </c>
      <c r="BB100" s="50">
        <f t="shared" si="98"/>
        <v>4.0816326530612237</v>
      </c>
      <c r="BC100" s="51">
        <v>3.8</v>
      </c>
      <c r="BD100" s="51">
        <f t="shared" si="111"/>
        <v>1.9999999999999998</v>
      </c>
      <c r="BE100" s="50">
        <f t="shared" si="99"/>
        <v>4.0816326530612237</v>
      </c>
      <c r="BF100" s="51">
        <v>2.5</v>
      </c>
      <c r="BG100" s="51">
        <f t="shared" si="112"/>
        <v>0.7</v>
      </c>
      <c r="BH100" s="50">
        <f t="shared" si="100"/>
        <v>1.4285714285714286</v>
      </c>
      <c r="BI100" s="1">
        <v>22.8</v>
      </c>
      <c r="BJ100" s="106">
        <v>2.2810000000000001</v>
      </c>
      <c r="BK100" s="111">
        <v>4.7610000000000001</v>
      </c>
      <c r="BL100" s="111">
        <v>3.2010000000000001</v>
      </c>
      <c r="BM100" s="111">
        <v>6.0010000000000003</v>
      </c>
      <c r="BN100" s="111">
        <v>9.2859999999999996</v>
      </c>
      <c r="BO100" s="111">
        <v>8.0050000000000008</v>
      </c>
      <c r="BP100" s="111">
        <v>11.682</v>
      </c>
      <c r="BQ100" s="111">
        <v>18.399999999999999</v>
      </c>
      <c r="BR100" s="111">
        <v>22.4</v>
      </c>
      <c r="BS100" s="106">
        <f t="shared" ref="BS100:BS118" si="122">(BM100-BL100)/2</f>
        <v>1.4000000000000001</v>
      </c>
      <c r="BT100" s="111">
        <f t="shared" ref="BT100:BT118" si="123">BN100-BM100</f>
        <v>3.2849999999999993</v>
      </c>
      <c r="BU100" s="111">
        <f t="shared" si="115"/>
        <v>4.6849999999999996</v>
      </c>
      <c r="BV100" s="111">
        <f t="shared" ref="BV100:BV118" si="124">BO100-BM100</f>
        <v>2.0040000000000004</v>
      </c>
      <c r="BW100" s="111">
        <f t="shared" si="117"/>
        <v>3.4040000000000008</v>
      </c>
      <c r="BX100" s="111">
        <f t="shared" ref="BX100:BX118" si="125">BQ100-BP100</f>
        <v>6.7179999999999982</v>
      </c>
      <c r="BY100" s="111">
        <f t="shared" ref="BY100:BY118" si="126">BP100-BX100</f>
        <v>4.9640000000000022</v>
      </c>
      <c r="BZ100" s="111">
        <f t="shared" si="120"/>
        <v>1.1179999999999977</v>
      </c>
      <c r="CA100" s="115">
        <f t="shared" ref="CA100:CA118" si="127">BR100-BQ100</f>
        <v>4</v>
      </c>
      <c r="CB100" s="122">
        <f>BK100/$BJ100</f>
        <v>2.0872424375274004</v>
      </c>
      <c r="CC100" s="122">
        <f t="shared" ref="CC100" si="128">BL100/$BJ100</f>
        <v>1.4033318719859711</v>
      </c>
      <c r="CD100" s="122">
        <f t="shared" ref="CD100" si="129">BM100/$BJ100</f>
        <v>2.6308636562911003</v>
      </c>
      <c r="CE100" s="122">
        <f t="shared" ref="CE100" si="130">BN100/$BJ100</f>
        <v>4.0710214818062251</v>
      </c>
      <c r="CF100" s="122">
        <f t="shared" ref="CF100" si="131">BO100/$BJ100</f>
        <v>3.509425690486629</v>
      </c>
      <c r="CG100" s="122">
        <f t="shared" ref="CG100" si="132">BP100/$BJ100</f>
        <v>5.1214379658044713</v>
      </c>
      <c r="CH100" s="122">
        <f t="shared" ref="CH100" si="133">BQ100/$BJ100</f>
        <v>8.06663743971942</v>
      </c>
      <c r="CI100" s="92">
        <f t="shared" ref="CI100" si="134">BR100/$BJ100</f>
        <v>9.8202542744410337</v>
      </c>
    </row>
    <row r="101" spans="1:87" x14ac:dyDescent="0.25">
      <c r="C101" s="10" t="s">
        <v>32</v>
      </c>
      <c r="E101" s="1">
        <f t="shared" si="89"/>
        <v>0</v>
      </c>
      <c r="G101" s="8">
        <f t="shared" si="90"/>
        <v>0</v>
      </c>
      <c r="H101" s="1">
        <v>7.3200000000000001E-2</v>
      </c>
      <c r="I101" s="25">
        <f t="shared" si="91"/>
        <v>3.7044534412955464E-5</v>
      </c>
      <c r="J101" s="1">
        <v>0.10059999999999999</v>
      </c>
      <c r="K101" s="18">
        <f t="shared" si="92"/>
        <v>4.7009345794392518E-2</v>
      </c>
      <c r="L101" s="1">
        <v>8.3000000000000004E-2</v>
      </c>
      <c r="M101" s="25">
        <f t="shared" si="93"/>
        <v>3.8785046728971963E-2</v>
      </c>
      <c r="P101" s="1">
        <v>1134</v>
      </c>
      <c r="Q101" s="1">
        <v>696</v>
      </c>
      <c r="R101" s="8">
        <f t="shared" si="101"/>
        <v>438</v>
      </c>
      <c r="S101" s="1">
        <v>1019</v>
      </c>
      <c r="T101" s="1">
        <v>627</v>
      </c>
      <c r="U101" s="8">
        <f t="shared" si="102"/>
        <v>392</v>
      </c>
      <c r="V101" s="1">
        <v>1259</v>
      </c>
      <c r="W101" s="1">
        <v>811</v>
      </c>
      <c r="X101" s="8">
        <f t="shared" si="103"/>
        <v>448</v>
      </c>
      <c r="AA101" s="8">
        <f t="shared" si="104"/>
        <v>0</v>
      </c>
      <c r="AD101" s="8">
        <f t="shared" si="105"/>
        <v>0</v>
      </c>
      <c r="AG101" s="8">
        <f t="shared" si="106"/>
        <v>0</v>
      </c>
      <c r="AJ101" s="1">
        <v>142</v>
      </c>
      <c r="AK101" s="8">
        <v>1644</v>
      </c>
      <c r="AQ101" s="40">
        <f t="shared" si="94"/>
        <v>0</v>
      </c>
      <c r="AR101" s="40">
        <f t="shared" si="107"/>
        <v>0</v>
      </c>
      <c r="AS101" s="40">
        <f t="shared" si="95"/>
        <v>0</v>
      </c>
      <c r="AT101" s="41">
        <f t="shared" si="108"/>
        <v>0</v>
      </c>
      <c r="AU101" s="49"/>
      <c r="AV101" s="50">
        <f t="shared" si="96"/>
        <v>0</v>
      </c>
      <c r="AW101" s="51"/>
      <c r="AX101" s="51">
        <f t="shared" si="109"/>
        <v>0</v>
      </c>
      <c r="AY101" s="50">
        <f t="shared" si="97"/>
        <v>0</v>
      </c>
      <c r="AZ101" s="51"/>
      <c r="BA101" s="51">
        <f t="shared" si="110"/>
        <v>0</v>
      </c>
      <c r="BB101" s="50">
        <f t="shared" si="98"/>
        <v>0</v>
      </c>
      <c r="BC101" s="51"/>
      <c r="BD101" s="51">
        <f t="shared" si="111"/>
        <v>0</v>
      </c>
      <c r="BE101" s="50">
        <f t="shared" si="99"/>
        <v>0</v>
      </c>
      <c r="BF101" s="51"/>
      <c r="BG101" s="51">
        <f t="shared" si="112"/>
        <v>0</v>
      </c>
      <c r="BH101" s="50">
        <f t="shared" si="100"/>
        <v>0</v>
      </c>
      <c r="BS101" s="106">
        <f t="shared" si="122"/>
        <v>0</v>
      </c>
      <c r="BT101" s="111">
        <f t="shared" si="123"/>
        <v>0</v>
      </c>
      <c r="BU101" s="111">
        <f t="shared" si="115"/>
        <v>0</v>
      </c>
      <c r="BV101" s="111">
        <f t="shared" si="124"/>
        <v>0</v>
      </c>
      <c r="BW101" s="111">
        <f t="shared" si="117"/>
        <v>0</v>
      </c>
      <c r="BX101" s="111">
        <f t="shared" si="125"/>
        <v>0</v>
      </c>
      <c r="BY101" s="111">
        <f t="shared" si="126"/>
        <v>0</v>
      </c>
      <c r="BZ101" s="111">
        <f t="shared" si="120"/>
        <v>0</v>
      </c>
      <c r="CA101" s="115">
        <f t="shared" si="127"/>
        <v>0</v>
      </c>
    </row>
    <row r="102" spans="1:87" x14ac:dyDescent="0.25">
      <c r="C102" s="10" t="s">
        <v>33</v>
      </c>
      <c r="E102" s="1">
        <f t="shared" si="89"/>
        <v>0</v>
      </c>
      <c r="G102" s="8">
        <f t="shared" si="90"/>
        <v>0</v>
      </c>
      <c r="I102" s="25">
        <f t="shared" si="91"/>
        <v>0</v>
      </c>
      <c r="J102" s="1">
        <v>0.1038</v>
      </c>
      <c r="K102" s="18">
        <f t="shared" si="92"/>
        <v>4.850467289719626E-2</v>
      </c>
      <c r="L102" s="1">
        <v>8.4099999999999994E-2</v>
      </c>
      <c r="M102" s="25">
        <f t="shared" si="93"/>
        <v>3.929906542056074E-2</v>
      </c>
      <c r="R102" s="8">
        <f t="shared" si="101"/>
        <v>0</v>
      </c>
      <c r="U102" s="8">
        <f t="shared" si="102"/>
        <v>0</v>
      </c>
      <c r="X102" s="8">
        <f t="shared" si="103"/>
        <v>0</v>
      </c>
      <c r="AA102" s="8">
        <f t="shared" si="104"/>
        <v>0</v>
      </c>
      <c r="AD102" s="8">
        <f t="shared" si="105"/>
        <v>0</v>
      </c>
      <c r="AG102" s="8">
        <f t="shared" si="106"/>
        <v>0</v>
      </c>
      <c r="AJ102" s="1">
        <v>128</v>
      </c>
      <c r="AK102" s="8">
        <v>1665</v>
      </c>
      <c r="AQ102" s="40">
        <f t="shared" si="94"/>
        <v>0</v>
      </c>
      <c r="AR102" s="40">
        <f t="shared" si="107"/>
        <v>0</v>
      </c>
      <c r="AS102" s="40">
        <f t="shared" si="95"/>
        <v>0</v>
      </c>
      <c r="AT102" s="41">
        <f t="shared" si="108"/>
        <v>0</v>
      </c>
      <c r="AU102" s="49"/>
      <c r="AV102" s="50">
        <f t="shared" si="96"/>
        <v>0</v>
      </c>
      <c r="AW102" s="51"/>
      <c r="AX102" s="51">
        <f t="shared" si="109"/>
        <v>0</v>
      </c>
      <c r="AY102" s="50">
        <f t="shared" si="97"/>
        <v>0</v>
      </c>
      <c r="AZ102" s="51"/>
      <c r="BA102" s="51">
        <f t="shared" si="110"/>
        <v>0</v>
      </c>
      <c r="BB102" s="50">
        <f t="shared" si="98"/>
        <v>0</v>
      </c>
      <c r="BC102" s="51"/>
      <c r="BD102" s="51">
        <f t="shared" si="111"/>
        <v>0</v>
      </c>
      <c r="BE102" s="50">
        <f t="shared" si="99"/>
        <v>0</v>
      </c>
      <c r="BF102" s="51"/>
      <c r="BG102" s="51">
        <f t="shared" si="112"/>
        <v>0</v>
      </c>
      <c r="BH102" s="50">
        <f t="shared" si="100"/>
        <v>0</v>
      </c>
      <c r="BS102" s="106">
        <f t="shared" si="122"/>
        <v>0</v>
      </c>
      <c r="BT102" s="111">
        <f t="shared" si="123"/>
        <v>0</v>
      </c>
      <c r="BU102" s="111">
        <f t="shared" si="115"/>
        <v>0</v>
      </c>
      <c r="BV102" s="111">
        <f t="shared" si="124"/>
        <v>0</v>
      </c>
      <c r="BW102" s="111">
        <f t="shared" si="117"/>
        <v>0</v>
      </c>
      <c r="BX102" s="111">
        <f t="shared" si="125"/>
        <v>0</v>
      </c>
      <c r="BY102" s="111">
        <f t="shared" si="126"/>
        <v>0</v>
      </c>
      <c r="BZ102" s="111">
        <f t="shared" si="120"/>
        <v>0</v>
      </c>
      <c r="CA102" s="115">
        <f t="shared" si="127"/>
        <v>0</v>
      </c>
    </row>
    <row r="103" spans="1:87" x14ac:dyDescent="0.25">
      <c r="C103" s="10" t="s">
        <v>34</v>
      </c>
      <c r="E103" s="1">
        <f t="shared" si="89"/>
        <v>0</v>
      </c>
      <c r="G103" s="8">
        <f t="shared" si="90"/>
        <v>0</v>
      </c>
      <c r="I103" s="25">
        <f t="shared" si="91"/>
        <v>0</v>
      </c>
      <c r="J103" s="1">
        <v>0.1026</v>
      </c>
      <c r="K103" s="18">
        <f t="shared" si="92"/>
        <v>4.7943925233644859E-2</v>
      </c>
      <c r="L103" s="1">
        <v>8.3299999999999999E-2</v>
      </c>
      <c r="M103" s="25">
        <f t="shared" si="93"/>
        <v>3.8925233644859808E-2</v>
      </c>
      <c r="R103" s="8">
        <f t="shared" si="101"/>
        <v>0</v>
      </c>
      <c r="U103" s="8">
        <f t="shared" si="102"/>
        <v>0</v>
      </c>
      <c r="X103" s="8">
        <f t="shared" si="103"/>
        <v>0</v>
      </c>
      <c r="AA103" s="8">
        <f t="shared" si="104"/>
        <v>0</v>
      </c>
      <c r="AD103" s="8">
        <f t="shared" si="105"/>
        <v>0</v>
      </c>
      <c r="AG103" s="8">
        <f t="shared" si="106"/>
        <v>0</v>
      </c>
      <c r="AJ103" s="1">
        <v>128</v>
      </c>
      <c r="AK103" s="8">
        <v>1663</v>
      </c>
      <c r="AQ103" s="40">
        <f t="shared" si="94"/>
        <v>0</v>
      </c>
      <c r="AR103" s="40">
        <f t="shared" si="107"/>
        <v>0</v>
      </c>
      <c r="AS103" s="40">
        <f t="shared" si="95"/>
        <v>0</v>
      </c>
      <c r="AT103" s="41">
        <f t="shared" si="108"/>
        <v>0</v>
      </c>
      <c r="AU103" s="49"/>
      <c r="AV103" s="50">
        <f t="shared" si="96"/>
        <v>0</v>
      </c>
      <c r="AW103" s="51"/>
      <c r="AX103" s="51">
        <f t="shared" si="109"/>
        <v>0</v>
      </c>
      <c r="AY103" s="50">
        <f t="shared" si="97"/>
        <v>0</v>
      </c>
      <c r="AZ103" s="51"/>
      <c r="BA103" s="51">
        <f t="shared" si="110"/>
        <v>0</v>
      </c>
      <c r="BB103" s="50">
        <f t="shared" si="98"/>
        <v>0</v>
      </c>
      <c r="BC103" s="51"/>
      <c r="BD103" s="51">
        <f t="shared" si="111"/>
        <v>0</v>
      </c>
      <c r="BE103" s="50">
        <f t="shared" si="99"/>
        <v>0</v>
      </c>
      <c r="BF103" s="51"/>
      <c r="BG103" s="51">
        <f t="shared" si="112"/>
        <v>0</v>
      </c>
      <c r="BH103" s="50">
        <f t="shared" si="100"/>
        <v>0</v>
      </c>
      <c r="BS103" s="106">
        <f t="shared" si="122"/>
        <v>0</v>
      </c>
      <c r="BT103" s="111">
        <f t="shared" si="123"/>
        <v>0</v>
      </c>
      <c r="BU103" s="111">
        <f t="shared" si="115"/>
        <v>0</v>
      </c>
      <c r="BV103" s="111">
        <f t="shared" si="124"/>
        <v>0</v>
      </c>
      <c r="BW103" s="111">
        <f t="shared" si="117"/>
        <v>0</v>
      </c>
      <c r="BX103" s="111">
        <f t="shared" si="125"/>
        <v>0</v>
      </c>
      <c r="BY103" s="111">
        <f t="shared" si="126"/>
        <v>0</v>
      </c>
      <c r="BZ103" s="111">
        <f t="shared" si="120"/>
        <v>0</v>
      </c>
      <c r="CA103" s="115">
        <f t="shared" si="127"/>
        <v>0</v>
      </c>
    </row>
    <row r="104" spans="1:87" x14ac:dyDescent="0.25">
      <c r="C104" s="10" t="s">
        <v>29</v>
      </c>
      <c r="E104" s="1">
        <f t="shared" si="89"/>
        <v>0</v>
      </c>
      <c r="G104" s="8">
        <f t="shared" si="90"/>
        <v>0</v>
      </c>
      <c r="I104" s="25">
        <f t="shared" si="91"/>
        <v>0</v>
      </c>
      <c r="K104" s="18">
        <f t="shared" si="92"/>
        <v>0</v>
      </c>
      <c r="M104" s="25">
        <f t="shared" si="93"/>
        <v>0</v>
      </c>
      <c r="R104" s="8">
        <f t="shared" si="101"/>
        <v>0</v>
      </c>
      <c r="U104" s="8">
        <f t="shared" si="102"/>
        <v>0</v>
      </c>
      <c r="X104" s="8">
        <f t="shared" si="103"/>
        <v>0</v>
      </c>
      <c r="AA104" s="8">
        <f t="shared" si="104"/>
        <v>0</v>
      </c>
      <c r="AD104" s="8">
        <f t="shared" si="105"/>
        <v>0</v>
      </c>
      <c r="AG104" s="8">
        <f t="shared" si="106"/>
        <v>0</v>
      </c>
      <c r="AQ104" s="40">
        <f t="shared" si="94"/>
        <v>0</v>
      </c>
      <c r="AR104" s="40">
        <f t="shared" si="107"/>
        <v>0</v>
      </c>
      <c r="AS104" s="40">
        <f t="shared" si="95"/>
        <v>0</v>
      </c>
      <c r="AT104" s="41">
        <f t="shared" si="108"/>
        <v>0</v>
      </c>
      <c r="AU104" s="49"/>
      <c r="AV104" s="50">
        <f t="shared" si="96"/>
        <v>0</v>
      </c>
      <c r="AW104" s="51"/>
      <c r="AX104" s="51">
        <f t="shared" si="109"/>
        <v>0</v>
      </c>
      <c r="AY104" s="50">
        <f t="shared" si="97"/>
        <v>0</v>
      </c>
      <c r="AZ104" s="51"/>
      <c r="BA104" s="51">
        <f t="shared" si="110"/>
        <v>0</v>
      </c>
      <c r="BB104" s="50">
        <f t="shared" si="98"/>
        <v>0</v>
      </c>
      <c r="BC104" s="51"/>
      <c r="BD104" s="51">
        <f t="shared" si="111"/>
        <v>0</v>
      </c>
      <c r="BE104" s="50">
        <f t="shared" si="99"/>
        <v>0</v>
      </c>
      <c r="BF104" s="51"/>
      <c r="BG104" s="51">
        <f t="shared" si="112"/>
        <v>0</v>
      </c>
      <c r="BH104" s="50">
        <f t="shared" si="100"/>
        <v>0</v>
      </c>
      <c r="BS104" s="106">
        <f t="shared" si="122"/>
        <v>0</v>
      </c>
      <c r="BT104" s="111">
        <f t="shared" si="123"/>
        <v>0</v>
      </c>
      <c r="BU104" s="111">
        <f t="shared" si="115"/>
        <v>0</v>
      </c>
      <c r="BV104" s="111">
        <f t="shared" si="124"/>
        <v>0</v>
      </c>
      <c r="BW104" s="111">
        <f t="shared" si="117"/>
        <v>0</v>
      </c>
      <c r="BX104" s="111">
        <f t="shared" si="125"/>
        <v>0</v>
      </c>
      <c r="BY104" s="111">
        <f t="shared" si="126"/>
        <v>0</v>
      </c>
      <c r="BZ104" s="111">
        <f t="shared" si="120"/>
        <v>0</v>
      </c>
      <c r="CA104" s="115">
        <f t="shared" si="127"/>
        <v>0</v>
      </c>
    </row>
    <row r="105" spans="1:87" x14ac:dyDescent="0.25">
      <c r="C105" s="10" t="s">
        <v>30</v>
      </c>
      <c r="E105" s="1">
        <f t="shared" si="89"/>
        <v>0</v>
      </c>
      <c r="G105" s="8">
        <f t="shared" si="90"/>
        <v>0</v>
      </c>
      <c r="I105" s="25">
        <f t="shared" si="91"/>
        <v>0</v>
      </c>
      <c r="K105" s="18">
        <f t="shared" si="92"/>
        <v>0</v>
      </c>
      <c r="M105" s="25">
        <f t="shared" si="93"/>
        <v>0</v>
      </c>
      <c r="R105" s="8">
        <f t="shared" si="101"/>
        <v>0</v>
      </c>
      <c r="U105" s="8">
        <f t="shared" si="102"/>
        <v>0</v>
      </c>
      <c r="X105" s="8">
        <f t="shared" si="103"/>
        <v>0</v>
      </c>
      <c r="AA105" s="8">
        <f t="shared" si="104"/>
        <v>0</v>
      </c>
      <c r="AD105" s="8">
        <f t="shared" si="105"/>
        <v>0</v>
      </c>
      <c r="AG105" s="8">
        <f t="shared" si="106"/>
        <v>0</v>
      </c>
      <c r="AQ105" s="40">
        <f t="shared" si="94"/>
        <v>0</v>
      </c>
      <c r="AR105" s="40">
        <f t="shared" si="107"/>
        <v>0</v>
      </c>
      <c r="AS105" s="40">
        <f t="shared" si="95"/>
        <v>0</v>
      </c>
      <c r="AT105" s="41">
        <f t="shared" si="108"/>
        <v>0</v>
      </c>
      <c r="AU105" s="49"/>
      <c r="AV105" s="50">
        <f t="shared" si="96"/>
        <v>0</v>
      </c>
      <c r="AW105" s="51"/>
      <c r="AX105" s="51">
        <f t="shared" si="109"/>
        <v>0</v>
      </c>
      <c r="AY105" s="50">
        <f t="shared" si="97"/>
        <v>0</v>
      </c>
      <c r="AZ105" s="51"/>
      <c r="BA105" s="51">
        <f t="shared" si="110"/>
        <v>0</v>
      </c>
      <c r="BB105" s="50">
        <f t="shared" si="98"/>
        <v>0</v>
      </c>
      <c r="BC105" s="51"/>
      <c r="BD105" s="51">
        <f t="shared" si="111"/>
        <v>0</v>
      </c>
      <c r="BE105" s="50">
        <f t="shared" si="99"/>
        <v>0</v>
      </c>
      <c r="BF105" s="51"/>
      <c r="BG105" s="51">
        <f t="shared" si="112"/>
        <v>0</v>
      </c>
      <c r="BH105" s="50">
        <f t="shared" si="100"/>
        <v>0</v>
      </c>
      <c r="BS105" s="106">
        <f t="shared" si="122"/>
        <v>0</v>
      </c>
      <c r="BT105" s="111">
        <f t="shared" si="123"/>
        <v>0</v>
      </c>
      <c r="BU105" s="111">
        <f t="shared" si="115"/>
        <v>0</v>
      </c>
      <c r="BV105" s="111">
        <f t="shared" si="124"/>
        <v>0</v>
      </c>
      <c r="BW105" s="111">
        <f t="shared" si="117"/>
        <v>0</v>
      </c>
      <c r="BX105" s="111">
        <f t="shared" si="125"/>
        <v>0</v>
      </c>
      <c r="BY105" s="111">
        <f t="shared" si="126"/>
        <v>0</v>
      </c>
      <c r="BZ105" s="111">
        <f t="shared" si="120"/>
        <v>0</v>
      </c>
      <c r="CA105" s="115">
        <f t="shared" si="127"/>
        <v>0</v>
      </c>
    </row>
    <row r="106" spans="1:87" x14ac:dyDescent="0.25">
      <c r="C106" s="10" t="s">
        <v>10</v>
      </c>
      <c r="E106" s="1">
        <f t="shared" si="89"/>
        <v>0</v>
      </c>
      <c r="G106" s="8">
        <f t="shared" si="90"/>
        <v>0</v>
      </c>
      <c r="I106" s="25">
        <f t="shared" si="91"/>
        <v>0</v>
      </c>
      <c r="K106" s="18">
        <f t="shared" si="92"/>
        <v>0</v>
      </c>
      <c r="M106" s="25">
        <f t="shared" si="93"/>
        <v>0</v>
      </c>
      <c r="R106" s="8">
        <f t="shared" si="101"/>
        <v>0</v>
      </c>
      <c r="U106" s="8">
        <f t="shared" si="102"/>
        <v>0</v>
      </c>
      <c r="X106" s="8">
        <f t="shared" si="103"/>
        <v>0</v>
      </c>
      <c r="AA106" s="8">
        <f t="shared" si="104"/>
        <v>0</v>
      </c>
      <c r="AD106" s="8">
        <f t="shared" si="105"/>
        <v>0</v>
      </c>
      <c r="AG106" s="8">
        <f t="shared" si="106"/>
        <v>0</v>
      </c>
      <c r="AQ106" s="40">
        <f t="shared" si="94"/>
        <v>0</v>
      </c>
      <c r="AR106" s="40">
        <f t="shared" si="107"/>
        <v>0</v>
      </c>
      <c r="AS106" s="40">
        <f t="shared" si="95"/>
        <v>0</v>
      </c>
      <c r="AT106" s="41">
        <f t="shared" si="108"/>
        <v>0</v>
      </c>
      <c r="AU106" s="49"/>
      <c r="AV106" s="50">
        <f t="shared" si="96"/>
        <v>0</v>
      </c>
      <c r="AW106" s="51"/>
      <c r="AX106" s="51">
        <f t="shared" si="109"/>
        <v>0</v>
      </c>
      <c r="AY106" s="50">
        <f t="shared" si="97"/>
        <v>0</v>
      </c>
      <c r="AZ106" s="51"/>
      <c r="BA106" s="51">
        <f t="shared" si="110"/>
        <v>0</v>
      </c>
      <c r="BB106" s="50">
        <f t="shared" si="98"/>
        <v>0</v>
      </c>
      <c r="BC106" s="51"/>
      <c r="BD106" s="51">
        <f t="shared" si="111"/>
        <v>0</v>
      </c>
      <c r="BE106" s="50">
        <f t="shared" si="99"/>
        <v>0</v>
      </c>
      <c r="BF106" s="51"/>
      <c r="BG106" s="51">
        <f t="shared" si="112"/>
        <v>0</v>
      </c>
      <c r="BH106" s="50">
        <f t="shared" si="100"/>
        <v>0</v>
      </c>
      <c r="BS106" s="106">
        <f t="shared" si="122"/>
        <v>0</v>
      </c>
      <c r="BT106" s="111">
        <f t="shared" si="123"/>
        <v>0</v>
      </c>
      <c r="BU106" s="111">
        <f t="shared" si="115"/>
        <v>0</v>
      </c>
      <c r="BV106" s="111">
        <f t="shared" si="124"/>
        <v>0</v>
      </c>
      <c r="BW106" s="111">
        <f t="shared" si="117"/>
        <v>0</v>
      </c>
      <c r="BX106" s="111">
        <f t="shared" si="125"/>
        <v>0</v>
      </c>
      <c r="BY106" s="111">
        <f t="shared" si="126"/>
        <v>0</v>
      </c>
      <c r="BZ106" s="111">
        <f t="shared" si="120"/>
        <v>0</v>
      </c>
      <c r="CA106" s="115">
        <f t="shared" si="127"/>
        <v>0</v>
      </c>
    </row>
    <row r="107" spans="1:87" x14ac:dyDescent="0.25">
      <c r="C107" s="10" t="s">
        <v>35</v>
      </c>
      <c r="E107" s="1">
        <f t="shared" si="89"/>
        <v>0</v>
      </c>
      <c r="G107" s="8">
        <f t="shared" si="90"/>
        <v>0</v>
      </c>
      <c r="I107" s="25">
        <f t="shared" si="91"/>
        <v>0</v>
      </c>
      <c r="K107" s="18">
        <f t="shared" si="92"/>
        <v>0</v>
      </c>
      <c r="M107" s="25">
        <f t="shared" si="93"/>
        <v>0</v>
      </c>
      <c r="R107" s="8">
        <f t="shared" si="101"/>
        <v>0</v>
      </c>
      <c r="U107" s="8">
        <f t="shared" si="102"/>
        <v>0</v>
      </c>
      <c r="X107" s="8">
        <f t="shared" si="103"/>
        <v>0</v>
      </c>
      <c r="AA107" s="8">
        <f t="shared" si="104"/>
        <v>0</v>
      </c>
      <c r="AD107" s="8">
        <f t="shared" si="105"/>
        <v>0</v>
      </c>
      <c r="AG107" s="8">
        <f t="shared" si="106"/>
        <v>0</v>
      </c>
      <c r="AQ107" s="40">
        <f t="shared" si="94"/>
        <v>0</v>
      </c>
      <c r="AR107" s="40">
        <f t="shared" si="107"/>
        <v>0</v>
      </c>
      <c r="AS107" s="40">
        <f t="shared" si="95"/>
        <v>0</v>
      </c>
      <c r="AT107" s="41">
        <f t="shared" si="108"/>
        <v>0</v>
      </c>
      <c r="AU107" s="49"/>
      <c r="AV107" s="50">
        <f t="shared" si="96"/>
        <v>0</v>
      </c>
      <c r="AW107" s="51"/>
      <c r="AX107" s="51">
        <f t="shared" si="109"/>
        <v>0</v>
      </c>
      <c r="AY107" s="50">
        <f t="shared" si="97"/>
        <v>0</v>
      </c>
      <c r="AZ107" s="51"/>
      <c r="BA107" s="51">
        <f t="shared" si="110"/>
        <v>0</v>
      </c>
      <c r="BB107" s="50">
        <f t="shared" si="98"/>
        <v>0</v>
      </c>
      <c r="BC107" s="51"/>
      <c r="BD107" s="51">
        <f t="shared" si="111"/>
        <v>0</v>
      </c>
      <c r="BE107" s="50">
        <f t="shared" si="99"/>
        <v>0</v>
      </c>
      <c r="BF107" s="51"/>
      <c r="BG107" s="51">
        <f t="shared" si="112"/>
        <v>0</v>
      </c>
      <c r="BH107" s="50">
        <f t="shared" si="100"/>
        <v>0</v>
      </c>
      <c r="BS107" s="106">
        <f t="shared" si="122"/>
        <v>0</v>
      </c>
      <c r="BT107" s="111">
        <f t="shared" si="123"/>
        <v>0</v>
      </c>
      <c r="BU107" s="111">
        <f t="shared" si="115"/>
        <v>0</v>
      </c>
      <c r="BV107" s="111">
        <f t="shared" si="124"/>
        <v>0</v>
      </c>
      <c r="BW107" s="111">
        <f t="shared" si="117"/>
        <v>0</v>
      </c>
      <c r="BX107" s="111">
        <f t="shared" si="125"/>
        <v>0</v>
      </c>
      <c r="BY107" s="111">
        <f t="shared" si="126"/>
        <v>0</v>
      </c>
      <c r="BZ107" s="111">
        <f t="shared" si="120"/>
        <v>0</v>
      </c>
      <c r="CA107" s="115">
        <f t="shared" si="127"/>
        <v>0</v>
      </c>
    </row>
    <row r="108" spans="1:87" x14ac:dyDescent="0.25">
      <c r="C108" s="10" t="s">
        <v>36</v>
      </c>
      <c r="E108" s="1">
        <f t="shared" si="89"/>
        <v>0</v>
      </c>
      <c r="G108" s="8">
        <f t="shared" si="90"/>
        <v>0</v>
      </c>
      <c r="I108" s="25">
        <f t="shared" si="91"/>
        <v>0</v>
      </c>
      <c r="J108" s="1">
        <v>5.8599999999999999E-2</v>
      </c>
      <c r="K108" s="18">
        <f t="shared" si="92"/>
        <v>2.7383177570093457E-2</v>
      </c>
      <c r="M108" s="25">
        <f t="shared" si="93"/>
        <v>0</v>
      </c>
      <c r="R108" s="8">
        <f t="shared" si="101"/>
        <v>0</v>
      </c>
      <c r="U108" s="8">
        <f t="shared" si="102"/>
        <v>0</v>
      </c>
      <c r="X108" s="8">
        <f t="shared" si="103"/>
        <v>0</v>
      </c>
      <c r="AA108" s="8">
        <f t="shared" si="104"/>
        <v>0</v>
      </c>
      <c r="AD108" s="8">
        <f t="shared" si="105"/>
        <v>0</v>
      </c>
      <c r="AG108" s="8">
        <f t="shared" si="106"/>
        <v>0</v>
      </c>
      <c r="AQ108" s="40">
        <f t="shared" si="94"/>
        <v>0</v>
      </c>
      <c r="AR108" s="40">
        <f t="shared" si="107"/>
        <v>0</v>
      </c>
      <c r="AS108" s="40">
        <f t="shared" si="95"/>
        <v>0</v>
      </c>
      <c r="AT108" s="41">
        <f t="shared" si="108"/>
        <v>0</v>
      </c>
      <c r="AU108" s="49"/>
      <c r="AV108" s="50">
        <f t="shared" si="96"/>
        <v>0</v>
      </c>
      <c r="AW108" s="51"/>
      <c r="AX108" s="51">
        <f t="shared" si="109"/>
        <v>0</v>
      </c>
      <c r="AY108" s="50">
        <f t="shared" si="97"/>
        <v>0</v>
      </c>
      <c r="AZ108" s="51"/>
      <c r="BA108" s="51">
        <f t="shared" si="110"/>
        <v>0</v>
      </c>
      <c r="BB108" s="50">
        <f t="shared" si="98"/>
        <v>0</v>
      </c>
      <c r="BC108" s="51"/>
      <c r="BD108" s="51">
        <f t="shared" si="111"/>
        <v>0</v>
      </c>
      <c r="BE108" s="50">
        <f t="shared" si="99"/>
        <v>0</v>
      </c>
      <c r="BF108" s="51"/>
      <c r="BG108" s="51">
        <f t="shared" si="112"/>
        <v>0</v>
      </c>
      <c r="BH108" s="50">
        <f t="shared" si="100"/>
        <v>0</v>
      </c>
      <c r="BS108" s="106">
        <f t="shared" si="122"/>
        <v>0</v>
      </c>
      <c r="BT108" s="111">
        <f t="shared" si="123"/>
        <v>0</v>
      </c>
      <c r="BU108" s="111">
        <f t="shared" si="115"/>
        <v>0</v>
      </c>
      <c r="BV108" s="111">
        <f t="shared" si="124"/>
        <v>0</v>
      </c>
      <c r="BW108" s="111">
        <f t="shared" si="117"/>
        <v>0</v>
      </c>
      <c r="BX108" s="111">
        <f t="shared" si="125"/>
        <v>0</v>
      </c>
      <c r="BY108" s="111">
        <f t="shared" si="126"/>
        <v>0</v>
      </c>
      <c r="BZ108" s="111">
        <f t="shared" si="120"/>
        <v>0</v>
      </c>
      <c r="CA108" s="115">
        <f t="shared" si="127"/>
        <v>0</v>
      </c>
    </row>
    <row r="109" spans="1:87" x14ac:dyDescent="0.25">
      <c r="B109" s="5" t="s">
        <v>11</v>
      </c>
      <c r="C109" s="10" t="s">
        <v>31</v>
      </c>
      <c r="E109" s="1">
        <f t="shared" si="89"/>
        <v>0</v>
      </c>
      <c r="G109" s="8">
        <f t="shared" si="90"/>
        <v>0</v>
      </c>
      <c r="H109" s="1">
        <v>6.1899999999999997E-2</v>
      </c>
      <c r="I109" s="25">
        <f t="shared" si="91"/>
        <v>3.1325910931174088E-5</v>
      </c>
      <c r="J109" s="1">
        <v>0.10390000000000001</v>
      </c>
      <c r="K109" s="18">
        <f t="shared" si="92"/>
        <v>4.8551401869158878E-2</v>
      </c>
      <c r="L109" s="1">
        <v>8.1100000000000005E-2</v>
      </c>
      <c r="M109" s="25">
        <f t="shared" si="93"/>
        <v>3.7897196261682246E-2</v>
      </c>
      <c r="N109" s="1" t="s">
        <v>43</v>
      </c>
      <c r="P109" s="1">
        <v>1134</v>
      </c>
      <c r="Q109" s="1">
        <v>736</v>
      </c>
      <c r="R109" s="8">
        <f t="shared" si="101"/>
        <v>398</v>
      </c>
      <c r="S109" s="1">
        <v>1016</v>
      </c>
      <c r="T109" s="1">
        <v>652</v>
      </c>
      <c r="U109" s="8">
        <f t="shared" si="102"/>
        <v>364</v>
      </c>
      <c r="V109" s="1">
        <v>1237</v>
      </c>
      <c r="W109" s="1">
        <v>816</v>
      </c>
      <c r="X109" s="8">
        <f t="shared" si="103"/>
        <v>421</v>
      </c>
      <c r="AA109" s="8">
        <f t="shared" si="104"/>
        <v>0</v>
      </c>
      <c r="AD109" s="8">
        <f t="shared" si="105"/>
        <v>0</v>
      </c>
      <c r="AG109" s="8">
        <f t="shared" si="106"/>
        <v>0</v>
      </c>
      <c r="AJ109" s="1">
        <v>151</v>
      </c>
      <c r="AK109" s="8">
        <v>1658</v>
      </c>
      <c r="AP109" s="1">
        <v>304.60000000000002</v>
      </c>
      <c r="AQ109" s="40">
        <f t="shared" si="94"/>
        <v>30.705645161290324</v>
      </c>
      <c r="AR109" s="40">
        <f t="shared" si="107"/>
        <v>213.23364695340501</v>
      </c>
      <c r="AS109" s="40">
        <f t="shared" si="95"/>
        <v>55.270161290322584</v>
      </c>
      <c r="AT109" s="41">
        <f t="shared" si="108"/>
        <v>383.82056451612908</v>
      </c>
      <c r="AU109" s="49">
        <v>1.7</v>
      </c>
      <c r="AV109" s="50">
        <f t="shared" si="96"/>
        <v>3.4693877551020407</v>
      </c>
      <c r="AW109" s="51">
        <v>3.4</v>
      </c>
      <c r="AX109" s="51">
        <f t="shared" si="109"/>
        <v>1.7</v>
      </c>
      <c r="AY109" s="50">
        <f t="shared" si="97"/>
        <v>3.4693877551020407</v>
      </c>
      <c r="AZ109" s="51">
        <v>3.7</v>
      </c>
      <c r="BA109" s="51">
        <f t="shared" si="110"/>
        <v>2</v>
      </c>
      <c r="BB109" s="50">
        <f t="shared" si="98"/>
        <v>4.0816326530612246</v>
      </c>
      <c r="BC109" s="51">
        <v>3.7</v>
      </c>
      <c r="BD109" s="51">
        <f t="shared" si="111"/>
        <v>2</v>
      </c>
      <c r="BE109" s="50">
        <f t="shared" si="99"/>
        <v>4.0816326530612246</v>
      </c>
      <c r="BF109" s="51">
        <v>2.4</v>
      </c>
      <c r="BG109" s="51">
        <f t="shared" si="112"/>
        <v>0.7</v>
      </c>
      <c r="BH109" s="50">
        <f t="shared" si="100"/>
        <v>1.4285714285714286</v>
      </c>
      <c r="BI109" s="1">
        <v>22.5</v>
      </c>
      <c r="BJ109" s="106">
        <v>2.2010000000000001</v>
      </c>
      <c r="BK109" s="111">
        <v>4.641</v>
      </c>
      <c r="BL109" s="111">
        <v>3.08</v>
      </c>
      <c r="BM109" s="111">
        <v>5.72</v>
      </c>
      <c r="BN109" s="111">
        <v>9.0399999999999991</v>
      </c>
      <c r="BO109" s="111">
        <v>7.68</v>
      </c>
      <c r="BP109" s="111">
        <v>11.631</v>
      </c>
      <c r="BQ109" s="111">
        <v>17.8</v>
      </c>
      <c r="BR109" s="111">
        <v>21.8</v>
      </c>
      <c r="BS109" s="106">
        <f t="shared" si="122"/>
        <v>1.3199999999999998</v>
      </c>
      <c r="BT109" s="111">
        <f t="shared" si="123"/>
        <v>3.3199999999999994</v>
      </c>
      <c r="BU109" s="111">
        <f t="shared" si="115"/>
        <v>4.6399999999999988</v>
      </c>
      <c r="BV109" s="111">
        <f t="shared" si="124"/>
        <v>1.96</v>
      </c>
      <c r="BW109" s="111">
        <f t="shared" si="117"/>
        <v>3.28</v>
      </c>
      <c r="BX109" s="111">
        <f t="shared" si="125"/>
        <v>6.1690000000000005</v>
      </c>
      <c r="BY109" s="111">
        <f t="shared" si="126"/>
        <v>5.4619999999999997</v>
      </c>
      <c r="BZ109" s="111">
        <f t="shared" si="120"/>
        <v>0.88900000000000112</v>
      </c>
      <c r="CA109" s="115">
        <f t="shared" si="127"/>
        <v>4</v>
      </c>
      <c r="CB109" s="122">
        <f>BK109/$BJ109</f>
        <v>2.108587005906406</v>
      </c>
      <c r="CC109" s="122">
        <f t="shared" ref="CC109" si="135">BL109/$BJ109</f>
        <v>1.3993639254884143</v>
      </c>
      <c r="CD109" s="122">
        <f t="shared" ref="CD109" si="136">BM109/$BJ109</f>
        <v>2.598818718764198</v>
      </c>
      <c r="CE109" s="122">
        <f t="shared" ref="CE109" si="137">BN109/$BJ109</f>
        <v>4.1072239890958651</v>
      </c>
      <c r="CF109" s="122">
        <f t="shared" ref="CF109" si="138">BO109/$BJ109</f>
        <v>3.489323034984098</v>
      </c>
      <c r="CG109" s="122">
        <f t="shared" ref="CG109" si="139">BP109/$BJ109</f>
        <v>5.284416174466152</v>
      </c>
      <c r="CH109" s="122">
        <f t="shared" ref="CH109" si="140">BQ109/$BJ109</f>
        <v>8.0872330758746021</v>
      </c>
      <c r="CI109" s="92">
        <f t="shared" ref="CI109" si="141">BR109/$BJ109</f>
        <v>9.904588823262154</v>
      </c>
    </row>
    <row r="110" spans="1:87" x14ac:dyDescent="0.25">
      <c r="C110" s="10" t="s">
        <v>32</v>
      </c>
      <c r="E110" s="1">
        <f t="shared" si="89"/>
        <v>0</v>
      </c>
      <c r="G110" s="8">
        <f t="shared" si="90"/>
        <v>0</v>
      </c>
      <c r="H110" s="1">
        <v>6.2300000000000001E-2</v>
      </c>
      <c r="I110" s="25">
        <f t="shared" si="91"/>
        <v>3.1528340080971658E-5</v>
      </c>
      <c r="J110" s="1">
        <v>0.1011</v>
      </c>
      <c r="K110" s="18">
        <f t="shared" si="92"/>
        <v>4.7242990654205605E-2</v>
      </c>
      <c r="L110" s="1">
        <v>8.0699999999999994E-2</v>
      </c>
      <c r="M110" s="25">
        <f t="shared" si="93"/>
        <v>3.771028037383177E-2</v>
      </c>
      <c r="P110" s="1">
        <v>1151</v>
      </c>
      <c r="Q110" s="1">
        <v>723</v>
      </c>
      <c r="R110" s="8">
        <f t="shared" si="101"/>
        <v>428</v>
      </c>
      <c r="S110" s="1">
        <v>1028</v>
      </c>
      <c r="T110" s="1">
        <v>636</v>
      </c>
      <c r="U110" s="8">
        <f t="shared" si="102"/>
        <v>392</v>
      </c>
      <c r="V110" s="1">
        <v>1259</v>
      </c>
      <c r="W110" s="1">
        <v>794</v>
      </c>
      <c r="X110" s="8">
        <f t="shared" si="103"/>
        <v>465</v>
      </c>
      <c r="AA110" s="8">
        <f t="shared" si="104"/>
        <v>0</v>
      </c>
      <c r="AD110" s="8">
        <f t="shared" si="105"/>
        <v>0</v>
      </c>
      <c r="AG110" s="8">
        <f t="shared" si="106"/>
        <v>0</v>
      </c>
      <c r="AJ110" s="1">
        <v>155</v>
      </c>
      <c r="AK110" s="8">
        <v>1650</v>
      </c>
      <c r="AQ110" s="40">
        <f t="shared" si="94"/>
        <v>0</v>
      </c>
      <c r="AR110" s="40">
        <f t="shared" si="107"/>
        <v>0</v>
      </c>
      <c r="AS110" s="40">
        <f t="shared" si="95"/>
        <v>0</v>
      </c>
      <c r="AT110" s="41">
        <f t="shared" si="108"/>
        <v>0</v>
      </c>
      <c r="AU110" s="49"/>
      <c r="AV110" s="50">
        <f t="shared" si="96"/>
        <v>0</v>
      </c>
      <c r="AW110" s="51"/>
      <c r="AX110" s="51">
        <f t="shared" si="109"/>
        <v>0</v>
      </c>
      <c r="AY110" s="50">
        <f t="shared" si="97"/>
        <v>0</v>
      </c>
      <c r="AZ110" s="51"/>
      <c r="BA110" s="51">
        <f t="shared" si="110"/>
        <v>0</v>
      </c>
      <c r="BB110" s="50">
        <f t="shared" si="98"/>
        <v>0</v>
      </c>
      <c r="BC110" s="51"/>
      <c r="BD110" s="51">
        <f t="shared" si="111"/>
        <v>0</v>
      </c>
      <c r="BE110" s="50">
        <f t="shared" si="99"/>
        <v>0</v>
      </c>
      <c r="BF110" s="51"/>
      <c r="BG110" s="51">
        <f t="shared" si="112"/>
        <v>0</v>
      </c>
      <c r="BH110" s="50">
        <f t="shared" si="100"/>
        <v>0</v>
      </c>
      <c r="BS110" s="106">
        <f t="shared" si="122"/>
        <v>0</v>
      </c>
      <c r="BT110" s="111">
        <f t="shared" si="123"/>
        <v>0</v>
      </c>
      <c r="BU110" s="111">
        <f t="shared" si="115"/>
        <v>0</v>
      </c>
      <c r="BV110" s="111">
        <f t="shared" si="124"/>
        <v>0</v>
      </c>
      <c r="BW110" s="111">
        <f t="shared" si="117"/>
        <v>0</v>
      </c>
      <c r="BX110" s="111">
        <f t="shared" si="125"/>
        <v>0</v>
      </c>
      <c r="BY110" s="111">
        <f t="shared" si="126"/>
        <v>0</v>
      </c>
      <c r="BZ110" s="111">
        <f t="shared" si="120"/>
        <v>0</v>
      </c>
      <c r="CA110" s="115">
        <f t="shared" si="127"/>
        <v>0</v>
      </c>
    </row>
    <row r="111" spans="1:87" x14ac:dyDescent="0.25">
      <c r="C111" s="10" t="s">
        <v>33</v>
      </c>
      <c r="E111" s="1">
        <f t="shared" si="89"/>
        <v>0</v>
      </c>
      <c r="G111" s="8">
        <f t="shared" si="90"/>
        <v>0</v>
      </c>
      <c r="I111" s="25">
        <f t="shared" si="91"/>
        <v>0</v>
      </c>
      <c r="J111" s="1">
        <v>0.1037</v>
      </c>
      <c r="K111" s="18">
        <f t="shared" si="92"/>
        <v>4.8457943925233643E-2</v>
      </c>
      <c r="L111" s="1">
        <v>8.1799999999999998E-2</v>
      </c>
      <c r="M111" s="25">
        <f t="shared" si="93"/>
        <v>3.8224299065420554E-2</v>
      </c>
      <c r="R111" s="8">
        <f t="shared" si="101"/>
        <v>0</v>
      </c>
      <c r="U111" s="8">
        <f t="shared" si="102"/>
        <v>0</v>
      </c>
      <c r="X111" s="8">
        <f t="shared" si="103"/>
        <v>0</v>
      </c>
      <c r="AA111" s="8">
        <f t="shared" si="104"/>
        <v>0</v>
      </c>
      <c r="AD111" s="8">
        <f t="shared" si="105"/>
        <v>0</v>
      </c>
      <c r="AG111" s="8">
        <f t="shared" si="106"/>
        <v>0</v>
      </c>
      <c r="AJ111" s="1">
        <v>146</v>
      </c>
      <c r="AK111" s="8">
        <v>1665</v>
      </c>
      <c r="AQ111" s="40">
        <f t="shared" si="94"/>
        <v>0</v>
      </c>
      <c r="AR111" s="40">
        <f t="shared" si="107"/>
        <v>0</v>
      </c>
      <c r="AS111" s="40">
        <f t="shared" si="95"/>
        <v>0</v>
      </c>
      <c r="AT111" s="41">
        <f t="shared" si="108"/>
        <v>0</v>
      </c>
      <c r="AU111" s="49"/>
      <c r="AV111" s="50">
        <f t="shared" si="96"/>
        <v>0</v>
      </c>
      <c r="AW111" s="51"/>
      <c r="AX111" s="51">
        <f t="shared" si="109"/>
        <v>0</v>
      </c>
      <c r="AY111" s="50">
        <f t="shared" si="97"/>
        <v>0</v>
      </c>
      <c r="AZ111" s="51"/>
      <c r="BA111" s="51">
        <f t="shared" si="110"/>
        <v>0</v>
      </c>
      <c r="BB111" s="50">
        <f t="shared" si="98"/>
        <v>0</v>
      </c>
      <c r="BC111" s="51"/>
      <c r="BD111" s="51">
        <f t="shared" si="111"/>
        <v>0</v>
      </c>
      <c r="BE111" s="50">
        <f t="shared" si="99"/>
        <v>0</v>
      </c>
      <c r="BF111" s="51"/>
      <c r="BG111" s="51">
        <f t="shared" si="112"/>
        <v>0</v>
      </c>
      <c r="BH111" s="50">
        <f t="shared" si="100"/>
        <v>0</v>
      </c>
      <c r="BS111" s="106">
        <f t="shared" si="122"/>
        <v>0</v>
      </c>
      <c r="BT111" s="111">
        <f t="shared" si="123"/>
        <v>0</v>
      </c>
      <c r="BU111" s="111">
        <f t="shared" si="115"/>
        <v>0</v>
      </c>
      <c r="BV111" s="111">
        <f t="shared" si="124"/>
        <v>0</v>
      </c>
      <c r="BW111" s="111">
        <f t="shared" si="117"/>
        <v>0</v>
      </c>
      <c r="BX111" s="111">
        <f t="shared" si="125"/>
        <v>0</v>
      </c>
      <c r="BY111" s="111">
        <f t="shared" si="126"/>
        <v>0</v>
      </c>
      <c r="BZ111" s="111">
        <f t="shared" si="120"/>
        <v>0</v>
      </c>
      <c r="CA111" s="115">
        <f t="shared" si="127"/>
        <v>0</v>
      </c>
    </row>
    <row r="112" spans="1:87" x14ac:dyDescent="0.25">
      <c r="C112" s="10" t="s">
        <v>34</v>
      </c>
      <c r="E112" s="1">
        <f t="shared" si="89"/>
        <v>0</v>
      </c>
      <c r="G112" s="8">
        <f t="shared" si="90"/>
        <v>0</v>
      </c>
      <c r="I112" s="25">
        <f t="shared" si="91"/>
        <v>0</v>
      </c>
      <c r="J112" s="1">
        <v>0.1023</v>
      </c>
      <c r="K112" s="18">
        <f t="shared" si="92"/>
        <v>4.7803738317757007E-2</v>
      </c>
      <c r="L112" s="1">
        <v>8.0399999999999999E-2</v>
      </c>
      <c r="M112" s="25">
        <f t="shared" si="93"/>
        <v>3.7570093457943925E-2</v>
      </c>
      <c r="R112" s="8">
        <f t="shared" si="101"/>
        <v>0</v>
      </c>
      <c r="U112" s="8">
        <f t="shared" si="102"/>
        <v>0</v>
      </c>
      <c r="X112" s="8">
        <f t="shared" si="103"/>
        <v>0</v>
      </c>
      <c r="AA112" s="8">
        <f t="shared" si="104"/>
        <v>0</v>
      </c>
      <c r="AD112" s="8">
        <f t="shared" si="105"/>
        <v>0</v>
      </c>
      <c r="AG112" s="8">
        <f t="shared" si="106"/>
        <v>0</v>
      </c>
      <c r="AJ112" s="1">
        <v>148</v>
      </c>
      <c r="AK112" s="8">
        <v>1663</v>
      </c>
      <c r="AQ112" s="40">
        <f t="shared" si="94"/>
        <v>0</v>
      </c>
      <c r="AR112" s="40">
        <f t="shared" si="107"/>
        <v>0</v>
      </c>
      <c r="AS112" s="40">
        <f t="shared" si="95"/>
        <v>0</v>
      </c>
      <c r="AT112" s="41">
        <f t="shared" si="108"/>
        <v>0</v>
      </c>
      <c r="AU112" s="49"/>
      <c r="AV112" s="50">
        <f t="shared" si="96"/>
        <v>0</v>
      </c>
      <c r="AW112" s="51"/>
      <c r="AX112" s="51">
        <f t="shared" si="109"/>
        <v>0</v>
      </c>
      <c r="AY112" s="50">
        <f t="shared" si="97"/>
        <v>0</v>
      </c>
      <c r="AZ112" s="51"/>
      <c r="BA112" s="51">
        <f t="shared" si="110"/>
        <v>0</v>
      </c>
      <c r="BB112" s="50">
        <f t="shared" si="98"/>
        <v>0</v>
      </c>
      <c r="BC112" s="51"/>
      <c r="BD112" s="51">
        <f t="shared" si="111"/>
        <v>0</v>
      </c>
      <c r="BE112" s="50">
        <f t="shared" si="99"/>
        <v>0</v>
      </c>
      <c r="BF112" s="51"/>
      <c r="BG112" s="51">
        <f t="shared" si="112"/>
        <v>0</v>
      </c>
      <c r="BH112" s="50">
        <f t="shared" si="100"/>
        <v>0</v>
      </c>
      <c r="BS112" s="106">
        <f t="shared" si="122"/>
        <v>0</v>
      </c>
      <c r="BT112" s="111">
        <f t="shared" si="123"/>
        <v>0</v>
      </c>
      <c r="BU112" s="111">
        <f t="shared" si="115"/>
        <v>0</v>
      </c>
      <c r="BV112" s="111">
        <f t="shared" si="124"/>
        <v>0</v>
      </c>
      <c r="BW112" s="111">
        <f t="shared" si="117"/>
        <v>0</v>
      </c>
      <c r="BX112" s="111">
        <f t="shared" si="125"/>
        <v>0</v>
      </c>
      <c r="BY112" s="111">
        <f t="shared" si="126"/>
        <v>0</v>
      </c>
      <c r="BZ112" s="111">
        <f t="shared" si="120"/>
        <v>0</v>
      </c>
      <c r="CA112" s="115">
        <f t="shared" si="127"/>
        <v>0</v>
      </c>
    </row>
    <row r="113" spans="2:87" x14ac:dyDescent="0.25">
      <c r="C113" s="10" t="s">
        <v>29</v>
      </c>
      <c r="E113" s="1">
        <f t="shared" si="89"/>
        <v>0</v>
      </c>
      <c r="G113" s="8">
        <f t="shared" si="90"/>
        <v>0</v>
      </c>
      <c r="I113" s="25">
        <f t="shared" si="91"/>
        <v>0</v>
      </c>
      <c r="K113" s="18">
        <f t="shared" si="92"/>
        <v>0</v>
      </c>
      <c r="M113" s="25">
        <f t="shared" si="93"/>
        <v>0</v>
      </c>
      <c r="R113" s="8">
        <f t="shared" si="101"/>
        <v>0</v>
      </c>
      <c r="U113" s="8">
        <f t="shared" si="102"/>
        <v>0</v>
      </c>
      <c r="X113" s="8">
        <f t="shared" si="103"/>
        <v>0</v>
      </c>
      <c r="AA113" s="8">
        <f t="shared" si="104"/>
        <v>0</v>
      </c>
      <c r="AD113" s="8">
        <f t="shared" si="105"/>
        <v>0</v>
      </c>
      <c r="AG113" s="8">
        <f t="shared" si="106"/>
        <v>0</v>
      </c>
      <c r="AQ113" s="40">
        <f t="shared" si="94"/>
        <v>0</v>
      </c>
      <c r="AR113" s="40">
        <f t="shared" si="107"/>
        <v>0</v>
      </c>
      <c r="AS113" s="40">
        <f t="shared" si="95"/>
        <v>0</v>
      </c>
      <c r="AT113" s="41">
        <f t="shared" si="108"/>
        <v>0</v>
      </c>
      <c r="AU113" s="49"/>
      <c r="AV113" s="50">
        <f t="shared" si="96"/>
        <v>0</v>
      </c>
      <c r="AW113" s="51"/>
      <c r="AX113" s="51">
        <f t="shared" si="109"/>
        <v>0</v>
      </c>
      <c r="AY113" s="50">
        <f t="shared" si="97"/>
        <v>0</v>
      </c>
      <c r="AZ113" s="51"/>
      <c r="BA113" s="51">
        <f t="shared" si="110"/>
        <v>0</v>
      </c>
      <c r="BB113" s="50">
        <f t="shared" si="98"/>
        <v>0</v>
      </c>
      <c r="BC113" s="51"/>
      <c r="BD113" s="51">
        <f t="shared" si="111"/>
        <v>0</v>
      </c>
      <c r="BE113" s="50">
        <f t="shared" si="99"/>
        <v>0</v>
      </c>
      <c r="BF113" s="51"/>
      <c r="BG113" s="51">
        <f t="shared" si="112"/>
        <v>0</v>
      </c>
      <c r="BH113" s="50">
        <f t="shared" si="100"/>
        <v>0</v>
      </c>
      <c r="BS113" s="106">
        <f t="shared" si="122"/>
        <v>0</v>
      </c>
      <c r="BT113" s="111">
        <f t="shared" si="123"/>
        <v>0</v>
      </c>
      <c r="BU113" s="111">
        <f t="shared" si="115"/>
        <v>0</v>
      </c>
      <c r="BV113" s="111">
        <f t="shared" si="124"/>
        <v>0</v>
      </c>
      <c r="BW113" s="111">
        <f t="shared" si="117"/>
        <v>0</v>
      </c>
      <c r="BX113" s="111">
        <f t="shared" si="125"/>
        <v>0</v>
      </c>
      <c r="BY113" s="111">
        <f t="shared" si="126"/>
        <v>0</v>
      </c>
      <c r="BZ113" s="111">
        <f t="shared" si="120"/>
        <v>0</v>
      </c>
      <c r="CA113" s="115">
        <f t="shared" si="127"/>
        <v>0</v>
      </c>
    </row>
    <row r="114" spans="2:87" x14ac:dyDescent="0.25">
      <c r="C114" s="10" t="s">
        <v>30</v>
      </c>
      <c r="E114" s="1">
        <f t="shared" si="89"/>
        <v>0</v>
      </c>
      <c r="G114" s="8">
        <f t="shared" si="90"/>
        <v>0</v>
      </c>
      <c r="I114" s="25">
        <f t="shared" si="91"/>
        <v>0</v>
      </c>
      <c r="K114" s="18">
        <f t="shared" si="92"/>
        <v>0</v>
      </c>
      <c r="M114" s="25">
        <f t="shared" si="93"/>
        <v>0</v>
      </c>
      <c r="R114" s="8">
        <f t="shared" si="101"/>
        <v>0</v>
      </c>
      <c r="U114" s="8">
        <f t="shared" si="102"/>
        <v>0</v>
      </c>
      <c r="X114" s="8">
        <f t="shared" si="103"/>
        <v>0</v>
      </c>
      <c r="AA114" s="8">
        <f t="shared" si="104"/>
        <v>0</v>
      </c>
      <c r="AD114" s="8">
        <f t="shared" si="105"/>
        <v>0</v>
      </c>
      <c r="AG114" s="8">
        <f t="shared" si="106"/>
        <v>0</v>
      </c>
      <c r="AQ114" s="40">
        <f t="shared" si="94"/>
        <v>0</v>
      </c>
      <c r="AR114" s="40">
        <f t="shared" si="107"/>
        <v>0</v>
      </c>
      <c r="AS114" s="40">
        <f t="shared" si="95"/>
        <v>0</v>
      </c>
      <c r="AT114" s="41">
        <f t="shared" si="108"/>
        <v>0</v>
      </c>
      <c r="AU114" s="49"/>
      <c r="AV114" s="50">
        <f t="shared" si="96"/>
        <v>0</v>
      </c>
      <c r="AW114" s="51"/>
      <c r="AX114" s="51">
        <f t="shared" si="109"/>
        <v>0</v>
      </c>
      <c r="AY114" s="50">
        <f t="shared" si="97"/>
        <v>0</v>
      </c>
      <c r="AZ114" s="51"/>
      <c r="BA114" s="51">
        <f t="shared" si="110"/>
        <v>0</v>
      </c>
      <c r="BB114" s="50">
        <f t="shared" si="98"/>
        <v>0</v>
      </c>
      <c r="BC114" s="51"/>
      <c r="BD114" s="51">
        <f t="shared" si="111"/>
        <v>0</v>
      </c>
      <c r="BE114" s="50">
        <f t="shared" si="99"/>
        <v>0</v>
      </c>
      <c r="BF114" s="51"/>
      <c r="BG114" s="51">
        <f t="shared" si="112"/>
        <v>0</v>
      </c>
      <c r="BH114" s="50">
        <f t="shared" si="100"/>
        <v>0</v>
      </c>
      <c r="BS114" s="106">
        <f t="shared" si="122"/>
        <v>0</v>
      </c>
      <c r="BT114" s="111">
        <f t="shared" si="123"/>
        <v>0</v>
      </c>
      <c r="BU114" s="111">
        <f t="shared" si="115"/>
        <v>0</v>
      </c>
      <c r="BV114" s="111">
        <f t="shared" si="124"/>
        <v>0</v>
      </c>
      <c r="BW114" s="111">
        <f t="shared" si="117"/>
        <v>0</v>
      </c>
      <c r="BX114" s="111">
        <f t="shared" si="125"/>
        <v>0</v>
      </c>
      <c r="BY114" s="111">
        <f t="shared" si="126"/>
        <v>0</v>
      </c>
      <c r="BZ114" s="111">
        <f t="shared" si="120"/>
        <v>0</v>
      </c>
      <c r="CA114" s="115">
        <f t="shared" si="127"/>
        <v>0</v>
      </c>
    </row>
    <row r="115" spans="2:87" x14ac:dyDescent="0.25">
      <c r="C115" s="10" t="s">
        <v>10</v>
      </c>
      <c r="E115" s="1">
        <f t="shared" si="89"/>
        <v>0</v>
      </c>
      <c r="G115" s="8">
        <f t="shared" si="90"/>
        <v>0</v>
      </c>
      <c r="I115" s="25">
        <f t="shared" si="91"/>
        <v>0</v>
      </c>
      <c r="K115" s="18">
        <f t="shared" si="92"/>
        <v>0</v>
      </c>
      <c r="M115" s="25">
        <f t="shared" si="93"/>
        <v>0</v>
      </c>
      <c r="R115" s="8">
        <f t="shared" si="101"/>
        <v>0</v>
      </c>
      <c r="U115" s="8">
        <f t="shared" si="102"/>
        <v>0</v>
      </c>
      <c r="X115" s="8">
        <f t="shared" si="103"/>
        <v>0</v>
      </c>
      <c r="AA115" s="8">
        <f t="shared" si="104"/>
        <v>0</v>
      </c>
      <c r="AD115" s="8">
        <f t="shared" si="105"/>
        <v>0</v>
      </c>
      <c r="AG115" s="8">
        <f t="shared" si="106"/>
        <v>0</v>
      </c>
      <c r="AQ115" s="40">
        <f t="shared" si="94"/>
        <v>0</v>
      </c>
      <c r="AR115" s="40">
        <f t="shared" si="107"/>
        <v>0</v>
      </c>
      <c r="AS115" s="40">
        <f t="shared" si="95"/>
        <v>0</v>
      </c>
      <c r="AT115" s="41">
        <f t="shared" si="108"/>
        <v>0</v>
      </c>
      <c r="AU115" s="49"/>
      <c r="AV115" s="50">
        <f t="shared" si="96"/>
        <v>0</v>
      </c>
      <c r="AW115" s="51"/>
      <c r="AX115" s="51">
        <f t="shared" si="109"/>
        <v>0</v>
      </c>
      <c r="AY115" s="50">
        <f t="shared" si="97"/>
        <v>0</v>
      </c>
      <c r="AZ115" s="51"/>
      <c r="BA115" s="51">
        <f t="shared" si="110"/>
        <v>0</v>
      </c>
      <c r="BB115" s="50">
        <f t="shared" si="98"/>
        <v>0</v>
      </c>
      <c r="BC115" s="51"/>
      <c r="BD115" s="51">
        <f t="shared" si="111"/>
        <v>0</v>
      </c>
      <c r="BE115" s="50">
        <f t="shared" si="99"/>
        <v>0</v>
      </c>
      <c r="BF115" s="51"/>
      <c r="BG115" s="51">
        <f t="shared" si="112"/>
        <v>0</v>
      </c>
      <c r="BH115" s="50">
        <f t="shared" si="100"/>
        <v>0</v>
      </c>
      <c r="BS115" s="106">
        <f t="shared" si="122"/>
        <v>0</v>
      </c>
      <c r="BT115" s="111">
        <f t="shared" si="123"/>
        <v>0</v>
      </c>
      <c r="BU115" s="111">
        <f t="shared" si="115"/>
        <v>0</v>
      </c>
      <c r="BV115" s="111">
        <f t="shared" si="124"/>
        <v>0</v>
      </c>
      <c r="BW115" s="111">
        <f t="shared" si="117"/>
        <v>0</v>
      </c>
      <c r="BX115" s="111">
        <f t="shared" si="125"/>
        <v>0</v>
      </c>
      <c r="BY115" s="111">
        <f t="shared" si="126"/>
        <v>0</v>
      </c>
      <c r="BZ115" s="111">
        <f t="shared" si="120"/>
        <v>0</v>
      </c>
      <c r="CA115" s="115">
        <f t="shared" si="127"/>
        <v>0</v>
      </c>
    </row>
    <row r="116" spans="2:87" x14ac:dyDescent="0.25">
      <c r="C116" s="10" t="s">
        <v>35</v>
      </c>
      <c r="E116" s="1">
        <f t="shared" si="89"/>
        <v>0</v>
      </c>
      <c r="G116" s="8">
        <f t="shared" si="90"/>
        <v>0</v>
      </c>
      <c r="I116" s="25">
        <f t="shared" si="91"/>
        <v>0</v>
      </c>
      <c r="K116" s="18">
        <f t="shared" si="92"/>
        <v>0</v>
      </c>
      <c r="M116" s="25">
        <f t="shared" si="93"/>
        <v>0</v>
      </c>
      <c r="R116" s="8">
        <f t="shared" si="101"/>
        <v>0</v>
      </c>
      <c r="U116" s="8">
        <f t="shared" si="102"/>
        <v>0</v>
      </c>
      <c r="X116" s="8">
        <f t="shared" si="103"/>
        <v>0</v>
      </c>
      <c r="AA116" s="8">
        <f t="shared" si="104"/>
        <v>0</v>
      </c>
      <c r="AD116" s="8">
        <f t="shared" si="105"/>
        <v>0</v>
      </c>
      <c r="AG116" s="8">
        <f t="shared" si="106"/>
        <v>0</v>
      </c>
      <c r="AQ116" s="40">
        <f t="shared" si="94"/>
        <v>0</v>
      </c>
      <c r="AR116" s="40">
        <f t="shared" si="107"/>
        <v>0</v>
      </c>
      <c r="AS116" s="40">
        <f t="shared" si="95"/>
        <v>0</v>
      </c>
      <c r="AT116" s="41">
        <f t="shared" si="108"/>
        <v>0</v>
      </c>
      <c r="AU116" s="49"/>
      <c r="AV116" s="50">
        <f t="shared" si="96"/>
        <v>0</v>
      </c>
      <c r="AW116" s="51"/>
      <c r="AX116" s="51">
        <f t="shared" si="109"/>
        <v>0</v>
      </c>
      <c r="AY116" s="50">
        <f t="shared" si="97"/>
        <v>0</v>
      </c>
      <c r="AZ116" s="51"/>
      <c r="BA116" s="51">
        <f t="shared" si="110"/>
        <v>0</v>
      </c>
      <c r="BB116" s="50">
        <f t="shared" si="98"/>
        <v>0</v>
      </c>
      <c r="BC116" s="51"/>
      <c r="BD116" s="51">
        <f t="shared" si="111"/>
        <v>0</v>
      </c>
      <c r="BE116" s="50">
        <f t="shared" si="99"/>
        <v>0</v>
      </c>
      <c r="BF116" s="51"/>
      <c r="BG116" s="51">
        <f t="shared" si="112"/>
        <v>0</v>
      </c>
      <c r="BH116" s="50">
        <f t="shared" si="100"/>
        <v>0</v>
      </c>
      <c r="BS116" s="106">
        <f t="shared" si="122"/>
        <v>0</v>
      </c>
      <c r="BT116" s="111">
        <f t="shared" si="123"/>
        <v>0</v>
      </c>
      <c r="BU116" s="111">
        <f t="shared" si="115"/>
        <v>0</v>
      </c>
      <c r="BV116" s="111">
        <f t="shared" si="124"/>
        <v>0</v>
      </c>
      <c r="BW116" s="111">
        <f t="shared" si="117"/>
        <v>0</v>
      </c>
      <c r="BX116" s="111">
        <f t="shared" si="125"/>
        <v>0</v>
      </c>
      <c r="BY116" s="111">
        <f t="shared" si="126"/>
        <v>0</v>
      </c>
      <c r="BZ116" s="111">
        <f t="shared" si="120"/>
        <v>0</v>
      </c>
      <c r="CA116" s="115">
        <f t="shared" si="127"/>
        <v>0</v>
      </c>
    </row>
    <row r="117" spans="2:87" x14ac:dyDescent="0.25">
      <c r="C117" s="10" t="s">
        <v>36</v>
      </c>
      <c r="E117" s="1">
        <f t="shared" si="89"/>
        <v>0</v>
      </c>
      <c r="G117" s="8">
        <f t="shared" si="90"/>
        <v>0</v>
      </c>
      <c r="I117" s="25">
        <f t="shared" si="91"/>
        <v>0</v>
      </c>
      <c r="J117" s="1">
        <v>5.8099999999999999E-2</v>
      </c>
      <c r="K117" s="18">
        <f t="shared" si="92"/>
        <v>2.7149532710280373E-2</v>
      </c>
      <c r="M117" s="25">
        <f t="shared" si="93"/>
        <v>0</v>
      </c>
      <c r="R117" s="8">
        <f t="shared" si="101"/>
        <v>0</v>
      </c>
      <c r="U117" s="8">
        <f t="shared" si="102"/>
        <v>0</v>
      </c>
      <c r="X117" s="8">
        <f t="shared" si="103"/>
        <v>0</v>
      </c>
      <c r="AA117" s="8">
        <f t="shared" si="104"/>
        <v>0</v>
      </c>
      <c r="AD117" s="8">
        <f t="shared" si="105"/>
        <v>0</v>
      </c>
      <c r="AG117" s="8">
        <f t="shared" si="106"/>
        <v>0</v>
      </c>
      <c r="AQ117" s="40">
        <f t="shared" si="94"/>
        <v>0</v>
      </c>
      <c r="AR117" s="40">
        <f t="shared" si="107"/>
        <v>0</v>
      </c>
      <c r="AS117" s="40">
        <f t="shared" si="95"/>
        <v>0</v>
      </c>
      <c r="AT117" s="41">
        <f t="shared" si="108"/>
        <v>0</v>
      </c>
      <c r="AU117" s="49"/>
      <c r="AV117" s="50">
        <f t="shared" si="96"/>
        <v>0</v>
      </c>
      <c r="AW117" s="51"/>
      <c r="AX117" s="51">
        <f t="shared" si="109"/>
        <v>0</v>
      </c>
      <c r="AY117" s="50">
        <f t="shared" si="97"/>
        <v>0</v>
      </c>
      <c r="AZ117" s="51"/>
      <c r="BA117" s="51">
        <f t="shared" si="110"/>
        <v>0</v>
      </c>
      <c r="BB117" s="50">
        <f t="shared" si="98"/>
        <v>0</v>
      </c>
      <c r="BC117" s="51"/>
      <c r="BD117" s="51">
        <f t="shared" si="111"/>
        <v>0</v>
      </c>
      <c r="BE117" s="50">
        <f t="shared" si="99"/>
        <v>0</v>
      </c>
      <c r="BF117" s="51"/>
      <c r="BG117" s="51">
        <f t="shared" si="112"/>
        <v>0</v>
      </c>
      <c r="BH117" s="50">
        <f t="shared" si="100"/>
        <v>0</v>
      </c>
      <c r="BS117" s="106">
        <f t="shared" si="122"/>
        <v>0</v>
      </c>
      <c r="BT117" s="111">
        <f t="shared" si="123"/>
        <v>0</v>
      </c>
      <c r="BU117" s="111">
        <f t="shared" si="115"/>
        <v>0</v>
      </c>
      <c r="BV117" s="111">
        <f t="shared" si="124"/>
        <v>0</v>
      </c>
      <c r="BW117" s="111">
        <f t="shared" si="117"/>
        <v>0</v>
      </c>
      <c r="BX117" s="111">
        <f t="shared" si="125"/>
        <v>0</v>
      </c>
      <c r="BY117" s="111">
        <f t="shared" si="126"/>
        <v>0</v>
      </c>
      <c r="BZ117" s="111">
        <f t="shared" si="120"/>
        <v>0</v>
      </c>
      <c r="CA117" s="115">
        <f t="shared" si="127"/>
        <v>0</v>
      </c>
    </row>
    <row r="118" spans="2:87" x14ac:dyDescent="0.25">
      <c r="B118" s="5" t="s">
        <v>12</v>
      </c>
      <c r="C118" s="10" t="s">
        <v>31</v>
      </c>
      <c r="E118" s="1">
        <f t="shared" si="89"/>
        <v>0</v>
      </c>
      <c r="G118" s="8">
        <f t="shared" si="90"/>
        <v>0</v>
      </c>
      <c r="H118" s="1">
        <v>7.4700000000000003E-2</v>
      </c>
      <c r="I118" s="25">
        <f t="shared" si="91"/>
        <v>3.7803643724696361E-5</v>
      </c>
      <c r="J118" s="1">
        <v>0.1012</v>
      </c>
      <c r="K118" s="18">
        <f t="shared" si="92"/>
        <v>4.7289719626168222E-2</v>
      </c>
      <c r="L118" s="1">
        <v>8.2799999999999999E-2</v>
      </c>
      <c r="M118" s="25">
        <f t="shared" si="93"/>
        <v>3.8691588785046728E-2</v>
      </c>
      <c r="N118" s="1" t="s">
        <v>43</v>
      </c>
      <c r="P118" s="1">
        <v>1121</v>
      </c>
      <c r="Q118" s="1">
        <v>716</v>
      </c>
      <c r="R118" s="8">
        <f t="shared" si="101"/>
        <v>405</v>
      </c>
      <c r="S118" s="1">
        <v>1009</v>
      </c>
      <c r="T118" s="1">
        <v>615</v>
      </c>
      <c r="U118" s="8">
        <f t="shared" si="102"/>
        <v>394</v>
      </c>
      <c r="V118" s="1">
        <v>1234</v>
      </c>
      <c r="W118" s="1">
        <v>800</v>
      </c>
      <c r="X118" s="8">
        <f t="shared" si="103"/>
        <v>434</v>
      </c>
      <c r="AA118" s="8">
        <f t="shared" si="104"/>
        <v>0</v>
      </c>
      <c r="AD118" s="8">
        <f t="shared" si="105"/>
        <v>0</v>
      </c>
      <c r="AG118" s="8">
        <f t="shared" si="106"/>
        <v>0</v>
      </c>
      <c r="AJ118" s="1">
        <v>120</v>
      </c>
      <c r="AK118" s="8">
        <v>1657</v>
      </c>
      <c r="AP118" s="1">
        <v>90.5</v>
      </c>
      <c r="AQ118" s="40">
        <f t="shared" si="94"/>
        <v>9.122983870967742</v>
      </c>
      <c r="AR118" s="40">
        <f t="shared" si="107"/>
        <v>63.35405465949821</v>
      </c>
      <c r="AS118" s="40">
        <f t="shared" si="95"/>
        <v>16.421370967741936</v>
      </c>
      <c r="AT118" s="41">
        <f t="shared" si="108"/>
        <v>114.03729838709678</v>
      </c>
      <c r="AU118" s="49">
        <v>1.7</v>
      </c>
      <c r="AV118" s="50">
        <f t="shared" si="96"/>
        <v>3.4693877551020407</v>
      </c>
      <c r="AW118" s="51">
        <v>3.3</v>
      </c>
      <c r="AX118" s="51">
        <f t="shared" si="109"/>
        <v>1.5999999999999999</v>
      </c>
      <c r="AY118" s="50">
        <f t="shared" si="97"/>
        <v>3.2653061224489792</v>
      </c>
      <c r="AZ118" s="51">
        <v>3.7</v>
      </c>
      <c r="BA118" s="51">
        <f t="shared" si="110"/>
        <v>2</v>
      </c>
      <c r="BB118" s="50">
        <f t="shared" si="98"/>
        <v>4.0816326530612246</v>
      </c>
      <c r="BC118" s="51">
        <v>3.6</v>
      </c>
      <c r="BD118" s="51">
        <f t="shared" si="111"/>
        <v>1.9000000000000001</v>
      </c>
      <c r="BE118" s="50">
        <f t="shared" si="99"/>
        <v>3.8775510204081636</v>
      </c>
      <c r="BF118" s="51">
        <v>2.4</v>
      </c>
      <c r="BG118" s="51">
        <f t="shared" si="112"/>
        <v>0.7</v>
      </c>
      <c r="BH118" s="50">
        <f t="shared" si="100"/>
        <v>1.4285714285714286</v>
      </c>
      <c r="BI118" s="1">
        <v>22.5</v>
      </c>
      <c r="BJ118" s="106">
        <v>2.3620000000000001</v>
      </c>
      <c r="BK118" s="111">
        <v>5.0410000000000004</v>
      </c>
      <c r="BL118" s="111">
        <v>3.4</v>
      </c>
      <c r="BM118" s="111">
        <v>6.3609999999999998</v>
      </c>
      <c r="BN118" s="111">
        <v>9.8409999999999993</v>
      </c>
      <c r="BO118" s="111">
        <v>8.4009999999999998</v>
      </c>
      <c r="BP118" s="111">
        <v>12.324</v>
      </c>
      <c r="BQ118" s="111">
        <v>19.2</v>
      </c>
      <c r="BR118" s="111">
        <v>23.8</v>
      </c>
      <c r="BS118" s="106">
        <f t="shared" si="122"/>
        <v>1.4804999999999999</v>
      </c>
      <c r="BT118" s="111">
        <f t="shared" si="123"/>
        <v>3.4799999999999995</v>
      </c>
      <c r="BU118" s="111">
        <f t="shared" si="115"/>
        <v>4.9604999999999997</v>
      </c>
      <c r="BV118" s="111">
        <f t="shared" si="124"/>
        <v>2.04</v>
      </c>
      <c r="BW118" s="111">
        <f t="shared" si="117"/>
        <v>3.5205000000000002</v>
      </c>
      <c r="BX118" s="111">
        <f t="shared" si="125"/>
        <v>6.8759999999999994</v>
      </c>
      <c r="BY118" s="111">
        <f t="shared" si="126"/>
        <v>5.4480000000000004</v>
      </c>
      <c r="BZ118" s="111">
        <f t="shared" si="120"/>
        <v>0.95399999999999974</v>
      </c>
      <c r="CA118" s="115">
        <f t="shared" si="127"/>
        <v>4.6000000000000014</v>
      </c>
      <c r="CB118" s="122">
        <f>BK118/$BJ118</f>
        <v>2.1342082980524979</v>
      </c>
      <c r="CC118" s="122">
        <f t="shared" ref="CC118" si="142">BL118/$BJ118</f>
        <v>1.4394580863674851</v>
      </c>
      <c r="CD118" s="122">
        <f t="shared" ref="CD118" si="143">BM118/$BJ118</f>
        <v>2.6930567315834035</v>
      </c>
      <c r="CE118" s="122">
        <f t="shared" ref="CE118" si="144">BN118/$BJ118</f>
        <v>4.1663844199830651</v>
      </c>
      <c r="CF118" s="122">
        <f t="shared" ref="CF118" si="145">BO118/$BJ118</f>
        <v>3.5567315834038946</v>
      </c>
      <c r="CG118" s="122">
        <f t="shared" ref="CG118" si="146">BP118/$BJ118</f>
        <v>5.2176121930567314</v>
      </c>
      <c r="CH118" s="122">
        <f t="shared" ref="CH118" si="147">BQ118/$BJ118</f>
        <v>8.1287044877222687</v>
      </c>
      <c r="CI118" s="92">
        <f t="shared" ref="CI118" si="148">BR118/$BJ118</f>
        <v>10.076206604572397</v>
      </c>
    </row>
    <row r="119" spans="2:87" x14ac:dyDescent="0.25">
      <c r="C119" s="10" t="s">
        <v>32</v>
      </c>
      <c r="E119" s="1">
        <f t="shared" si="89"/>
        <v>0</v>
      </c>
      <c r="G119" s="8">
        <f t="shared" si="90"/>
        <v>0</v>
      </c>
      <c r="H119" s="1">
        <v>7.4200000000000002E-2</v>
      </c>
      <c r="I119" s="25">
        <f t="shared" si="91"/>
        <v>3.7550607287449391E-5</v>
      </c>
      <c r="J119" s="1">
        <v>9.9099999999999994E-2</v>
      </c>
      <c r="K119" s="18">
        <f t="shared" si="92"/>
        <v>4.6308411214953264E-2</v>
      </c>
      <c r="L119" s="1">
        <v>8.1699999999999995E-2</v>
      </c>
      <c r="M119" s="25">
        <f t="shared" si="93"/>
        <v>3.8177570093457937E-2</v>
      </c>
      <c r="P119" s="1">
        <v>1121</v>
      </c>
      <c r="Q119" s="1">
        <v>710</v>
      </c>
      <c r="R119" s="8">
        <f t="shared" si="101"/>
        <v>411</v>
      </c>
      <c r="S119" s="1">
        <v>1002</v>
      </c>
      <c r="T119" s="1">
        <v>622</v>
      </c>
      <c r="U119" s="8">
        <f t="shared" si="102"/>
        <v>380</v>
      </c>
      <c r="V119" s="1">
        <v>1229</v>
      </c>
      <c r="W119" s="1">
        <v>780</v>
      </c>
      <c r="X119" s="8">
        <f t="shared" si="103"/>
        <v>449</v>
      </c>
      <c r="AA119" s="8">
        <f t="shared" si="104"/>
        <v>0</v>
      </c>
      <c r="AD119" s="8">
        <f t="shared" si="105"/>
        <v>0</v>
      </c>
      <c r="AG119" s="8">
        <f t="shared" si="106"/>
        <v>0</v>
      </c>
      <c r="AJ119" s="1">
        <v>134</v>
      </c>
      <c r="AK119" s="8">
        <v>1641</v>
      </c>
      <c r="AQ119" s="40">
        <f t="shared" si="94"/>
        <v>0</v>
      </c>
      <c r="AR119" s="40">
        <f t="shared" si="107"/>
        <v>0</v>
      </c>
      <c r="AS119" s="40">
        <f t="shared" si="95"/>
        <v>0</v>
      </c>
      <c r="AT119" s="41">
        <f t="shared" si="108"/>
        <v>0</v>
      </c>
      <c r="AU119" s="49"/>
      <c r="AV119" s="50">
        <f t="shared" si="96"/>
        <v>0</v>
      </c>
      <c r="AW119" s="51"/>
      <c r="AX119" s="51">
        <f t="shared" si="109"/>
        <v>0</v>
      </c>
      <c r="AY119" s="50">
        <f t="shared" si="97"/>
        <v>0</v>
      </c>
      <c r="AZ119" s="51"/>
      <c r="BA119" s="51">
        <f t="shared" si="110"/>
        <v>0</v>
      </c>
      <c r="BB119" s="50">
        <f t="shared" si="98"/>
        <v>0</v>
      </c>
      <c r="BC119" s="51"/>
      <c r="BD119" s="51">
        <f t="shared" si="111"/>
        <v>0</v>
      </c>
      <c r="BE119" s="50">
        <f t="shared" si="99"/>
        <v>0</v>
      </c>
      <c r="BF119" s="51"/>
      <c r="BG119" s="51">
        <f t="shared" si="112"/>
        <v>0</v>
      </c>
      <c r="BH119" s="50">
        <f t="shared" si="100"/>
        <v>0</v>
      </c>
      <c r="BS119" s="106">
        <f t="shared" si="113"/>
        <v>0</v>
      </c>
      <c r="BT119" s="111">
        <f t="shared" si="114"/>
        <v>0</v>
      </c>
      <c r="BU119" s="111">
        <f t="shared" si="115"/>
        <v>0</v>
      </c>
      <c r="BV119" s="111">
        <f t="shared" si="116"/>
        <v>0</v>
      </c>
      <c r="BW119" s="111">
        <f t="shared" si="117"/>
        <v>0</v>
      </c>
      <c r="BX119" s="111">
        <f t="shared" si="118"/>
        <v>0</v>
      </c>
      <c r="BY119" s="111">
        <f t="shared" si="119"/>
        <v>0</v>
      </c>
      <c r="BZ119" s="111">
        <f t="shared" si="120"/>
        <v>0</v>
      </c>
      <c r="CA119" s="115">
        <f t="shared" si="121"/>
        <v>0</v>
      </c>
    </row>
    <row r="120" spans="2:87" x14ac:dyDescent="0.25">
      <c r="C120" s="10" t="s">
        <v>33</v>
      </c>
      <c r="E120" s="1">
        <f t="shared" si="89"/>
        <v>0</v>
      </c>
      <c r="G120" s="8">
        <f t="shared" si="90"/>
        <v>0</v>
      </c>
      <c r="I120" s="25">
        <f t="shared" si="91"/>
        <v>0</v>
      </c>
      <c r="J120" s="1">
        <v>0.1031</v>
      </c>
      <c r="K120" s="18">
        <f t="shared" si="92"/>
        <v>4.8177570093457939E-2</v>
      </c>
      <c r="L120" s="1">
        <v>8.3599999999999994E-2</v>
      </c>
      <c r="M120" s="25">
        <f t="shared" si="93"/>
        <v>3.906542056074766E-2</v>
      </c>
      <c r="R120" s="8">
        <f t="shared" si="101"/>
        <v>0</v>
      </c>
      <c r="U120" s="8">
        <f t="shared" si="102"/>
        <v>0</v>
      </c>
      <c r="X120" s="8">
        <f t="shared" si="103"/>
        <v>0</v>
      </c>
      <c r="AA120" s="8">
        <f t="shared" si="104"/>
        <v>0</v>
      </c>
      <c r="AD120" s="8">
        <f t="shared" si="105"/>
        <v>0</v>
      </c>
      <c r="AG120" s="8">
        <f t="shared" si="106"/>
        <v>0</v>
      </c>
      <c r="AJ120" s="1">
        <v>117</v>
      </c>
      <c r="AK120" s="8">
        <v>1664</v>
      </c>
      <c r="AQ120" s="40">
        <f t="shared" si="94"/>
        <v>0</v>
      </c>
      <c r="AR120" s="40">
        <f t="shared" si="107"/>
        <v>0</v>
      </c>
      <c r="AS120" s="40">
        <f t="shared" si="95"/>
        <v>0</v>
      </c>
      <c r="AT120" s="41">
        <f t="shared" si="108"/>
        <v>0</v>
      </c>
      <c r="AU120" s="49"/>
      <c r="AV120" s="50">
        <f t="shared" si="96"/>
        <v>0</v>
      </c>
      <c r="AW120" s="51"/>
      <c r="AX120" s="51">
        <f t="shared" si="109"/>
        <v>0</v>
      </c>
      <c r="AY120" s="50">
        <f t="shared" si="97"/>
        <v>0</v>
      </c>
      <c r="AZ120" s="51"/>
      <c r="BA120" s="51">
        <f t="shared" si="110"/>
        <v>0</v>
      </c>
      <c r="BB120" s="50">
        <f t="shared" si="98"/>
        <v>0</v>
      </c>
      <c r="BC120" s="51"/>
      <c r="BD120" s="51">
        <f t="shared" si="111"/>
        <v>0</v>
      </c>
      <c r="BE120" s="50">
        <f t="shared" si="99"/>
        <v>0</v>
      </c>
      <c r="BF120" s="51"/>
      <c r="BG120" s="51">
        <f t="shared" si="112"/>
        <v>0</v>
      </c>
      <c r="BH120" s="50">
        <f t="shared" si="100"/>
        <v>0</v>
      </c>
      <c r="BS120" s="106">
        <f t="shared" si="113"/>
        <v>0</v>
      </c>
      <c r="BT120" s="111">
        <f t="shared" si="114"/>
        <v>0</v>
      </c>
      <c r="BU120" s="111">
        <f t="shared" si="115"/>
        <v>0</v>
      </c>
      <c r="BV120" s="111">
        <f t="shared" si="116"/>
        <v>0</v>
      </c>
      <c r="BW120" s="111">
        <f t="shared" si="117"/>
        <v>0</v>
      </c>
      <c r="BX120" s="111">
        <f t="shared" si="118"/>
        <v>0</v>
      </c>
      <c r="BY120" s="111">
        <f t="shared" si="119"/>
        <v>0</v>
      </c>
      <c r="BZ120" s="111">
        <f t="shared" si="120"/>
        <v>0</v>
      </c>
      <c r="CA120" s="115">
        <f t="shared" si="121"/>
        <v>0</v>
      </c>
    </row>
    <row r="121" spans="2:87" x14ac:dyDescent="0.25">
      <c r="C121" s="10" t="s">
        <v>34</v>
      </c>
      <c r="E121" s="1">
        <f t="shared" si="89"/>
        <v>0</v>
      </c>
      <c r="G121" s="8">
        <f t="shared" si="90"/>
        <v>0</v>
      </c>
      <c r="I121" s="25">
        <f t="shared" si="91"/>
        <v>0</v>
      </c>
      <c r="J121" s="1">
        <v>9.8199999999999996E-2</v>
      </c>
      <c r="K121" s="18">
        <f t="shared" si="92"/>
        <v>4.5887850467289715E-2</v>
      </c>
      <c r="L121" s="1">
        <v>8.1699999999999995E-2</v>
      </c>
      <c r="M121" s="25">
        <f t="shared" si="93"/>
        <v>3.8177570093457937E-2</v>
      </c>
      <c r="R121" s="8">
        <f t="shared" si="101"/>
        <v>0</v>
      </c>
      <c r="U121" s="8">
        <f t="shared" si="102"/>
        <v>0</v>
      </c>
      <c r="X121" s="8">
        <f t="shared" si="103"/>
        <v>0</v>
      </c>
      <c r="AA121" s="8">
        <f t="shared" si="104"/>
        <v>0</v>
      </c>
      <c r="AD121" s="8">
        <f t="shared" si="105"/>
        <v>0</v>
      </c>
      <c r="AG121" s="8">
        <f t="shared" si="106"/>
        <v>0</v>
      </c>
      <c r="AJ121" s="1">
        <v>119</v>
      </c>
      <c r="AK121" s="8">
        <v>1657</v>
      </c>
      <c r="AQ121" s="40">
        <f t="shared" si="94"/>
        <v>0</v>
      </c>
      <c r="AR121" s="40">
        <f t="shared" si="107"/>
        <v>0</v>
      </c>
      <c r="AS121" s="40">
        <f t="shared" si="95"/>
        <v>0</v>
      </c>
      <c r="AT121" s="41">
        <f t="shared" si="108"/>
        <v>0</v>
      </c>
      <c r="AU121" s="49"/>
      <c r="AV121" s="50">
        <f t="shared" si="96"/>
        <v>0</v>
      </c>
      <c r="AW121" s="51"/>
      <c r="AX121" s="51">
        <f t="shared" si="109"/>
        <v>0</v>
      </c>
      <c r="AY121" s="50">
        <f t="shared" si="97"/>
        <v>0</v>
      </c>
      <c r="AZ121" s="51"/>
      <c r="BA121" s="51">
        <f t="shared" si="110"/>
        <v>0</v>
      </c>
      <c r="BB121" s="50">
        <f t="shared" si="98"/>
        <v>0</v>
      </c>
      <c r="BC121" s="51"/>
      <c r="BD121" s="51">
        <f t="shared" si="111"/>
        <v>0</v>
      </c>
      <c r="BE121" s="50">
        <f t="shared" si="99"/>
        <v>0</v>
      </c>
      <c r="BF121" s="51"/>
      <c r="BG121" s="51">
        <f t="shared" si="112"/>
        <v>0</v>
      </c>
      <c r="BH121" s="50">
        <f t="shared" si="100"/>
        <v>0</v>
      </c>
      <c r="BS121" s="106">
        <f t="shared" si="113"/>
        <v>0</v>
      </c>
      <c r="BT121" s="111">
        <f t="shared" si="114"/>
        <v>0</v>
      </c>
      <c r="BU121" s="111">
        <f t="shared" si="115"/>
        <v>0</v>
      </c>
      <c r="BV121" s="111">
        <f t="shared" si="116"/>
        <v>0</v>
      </c>
      <c r="BW121" s="111">
        <f t="shared" si="117"/>
        <v>0</v>
      </c>
      <c r="BX121" s="111">
        <f t="shared" si="118"/>
        <v>0</v>
      </c>
      <c r="BY121" s="111">
        <f t="shared" si="119"/>
        <v>0</v>
      </c>
      <c r="BZ121" s="111">
        <f t="shared" si="120"/>
        <v>0</v>
      </c>
      <c r="CA121" s="115">
        <f t="shared" si="121"/>
        <v>0</v>
      </c>
    </row>
    <row r="122" spans="2:87" x14ac:dyDescent="0.25">
      <c r="C122" s="10" t="s">
        <v>29</v>
      </c>
      <c r="E122" s="1">
        <f t="shared" si="89"/>
        <v>0</v>
      </c>
      <c r="G122" s="8">
        <f t="shared" si="90"/>
        <v>0</v>
      </c>
      <c r="I122" s="25">
        <f t="shared" si="91"/>
        <v>0</v>
      </c>
      <c r="K122" s="18">
        <f t="shared" si="92"/>
        <v>0</v>
      </c>
      <c r="M122" s="25">
        <f t="shared" si="93"/>
        <v>0</v>
      </c>
      <c r="R122" s="8">
        <f t="shared" si="101"/>
        <v>0</v>
      </c>
      <c r="U122" s="8">
        <f t="shared" si="102"/>
        <v>0</v>
      </c>
      <c r="X122" s="8">
        <f t="shared" si="103"/>
        <v>0</v>
      </c>
      <c r="AA122" s="8">
        <f t="shared" si="104"/>
        <v>0</v>
      </c>
      <c r="AD122" s="8">
        <f t="shared" si="105"/>
        <v>0</v>
      </c>
      <c r="AG122" s="8">
        <f t="shared" si="106"/>
        <v>0</v>
      </c>
      <c r="AQ122" s="40">
        <f t="shared" si="94"/>
        <v>0</v>
      </c>
      <c r="AR122" s="40">
        <f t="shared" si="107"/>
        <v>0</v>
      </c>
      <c r="AS122" s="40">
        <f t="shared" si="95"/>
        <v>0</v>
      </c>
      <c r="AT122" s="41">
        <f t="shared" si="108"/>
        <v>0</v>
      </c>
      <c r="AU122" s="49"/>
      <c r="AV122" s="50">
        <f t="shared" si="96"/>
        <v>0</v>
      </c>
      <c r="AW122" s="51"/>
      <c r="AX122" s="51">
        <f t="shared" si="109"/>
        <v>0</v>
      </c>
      <c r="AY122" s="50">
        <f t="shared" si="97"/>
        <v>0</v>
      </c>
      <c r="AZ122" s="51"/>
      <c r="BA122" s="51">
        <f t="shared" si="110"/>
        <v>0</v>
      </c>
      <c r="BB122" s="50">
        <f t="shared" si="98"/>
        <v>0</v>
      </c>
      <c r="BC122" s="51"/>
      <c r="BD122" s="51">
        <f t="shared" si="111"/>
        <v>0</v>
      </c>
      <c r="BE122" s="50">
        <f t="shared" si="99"/>
        <v>0</v>
      </c>
      <c r="BF122" s="51"/>
      <c r="BG122" s="51">
        <f t="shared" si="112"/>
        <v>0</v>
      </c>
      <c r="BH122" s="50">
        <f t="shared" si="100"/>
        <v>0</v>
      </c>
      <c r="BS122" s="106">
        <f t="shared" si="113"/>
        <v>0</v>
      </c>
      <c r="BT122" s="111">
        <f t="shared" si="114"/>
        <v>0</v>
      </c>
      <c r="BU122" s="111">
        <f t="shared" si="115"/>
        <v>0</v>
      </c>
      <c r="BV122" s="111">
        <f t="shared" si="116"/>
        <v>0</v>
      </c>
      <c r="BW122" s="111">
        <f t="shared" si="117"/>
        <v>0</v>
      </c>
      <c r="BX122" s="111">
        <f t="shared" si="118"/>
        <v>0</v>
      </c>
      <c r="BY122" s="111">
        <f t="shared" si="119"/>
        <v>0</v>
      </c>
      <c r="BZ122" s="111">
        <f t="shared" si="120"/>
        <v>0</v>
      </c>
      <c r="CA122" s="115">
        <f t="shared" si="121"/>
        <v>0</v>
      </c>
    </row>
    <row r="123" spans="2:87" x14ac:dyDescent="0.25">
      <c r="C123" s="10" t="s">
        <v>30</v>
      </c>
      <c r="E123" s="1">
        <f t="shared" si="89"/>
        <v>0</v>
      </c>
      <c r="G123" s="8">
        <f t="shared" si="90"/>
        <v>0</v>
      </c>
      <c r="I123" s="25">
        <f t="shared" si="91"/>
        <v>0</v>
      </c>
      <c r="K123" s="18">
        <f t="shared" si="92"/>
        <v>0</v>
      </c>
      <c r="M123" s="25">
        <f t="shared" si="93"/>
        <v>0</v>
      </c>
      <c r="R123" s="8">
        <f t="shared" si="101"/>
        <v>0</v>
      </c>
      <c r="U123" s="8">
        <f t="shared" si="102"/>
        <v>0</v>
      </c>
      <c r="X123" s="8">
        <f t="shared" si="103"/>
        <v>0</v>
      </c>
      <c r="AA123" s="8">
        <f t="shared" si="104"/>
        <v>0</v>
      </c>
      <c r="AD123" s="8">
        <f t="shared" si="105"/>
        <v>0</v>
      </c>
      <c r="AG123" s="8">
        <f t="shared" si="106"/>
        <v>0</v>
      </c>
      <c r="AQ123" s="40">
        <f t="shared" si="94"/>
        <v>0</v>
      </c>
      <c r="AR123" s="40">
        <f t="shared" si="107"/>
        <v>0</v>
      </c>
      <c r="AS123" s="40">
        <f t="shared" si="95"/>
        <v>0</v>
      </c>
      <c r="AT123" s="41">
        <f t="shared" si="108"/>
        <v>0</v>
      </c>
      <c r="AU123" s="49"/>
      <c r="AV123" s="50">
        <f t="shared" si="96"/>
        <v>0</v>
      </c>
      <c r="AW123" s="51"/>
      <c r="AX123" s="51">
        <f t="shared" si="109"/>
        <v>0</v>
      </c>
      <c r="AY123" s="50">
        <f t="shared" si="97"/>
        <v>0</v>
      </c>
      <c r="AZ123" s="51"/>
      <c r="BA123" s="51">
        <f t="shared" si="110"/>
        <v>0</v>
      </c>
      <c r="BB123" s="50">
        <f t="shared" si="98"/>
        <v>0</v>
      </c>
      <c r="BC123" s="51"/>
      <c r="BD123" s="51">
        <f t="shared" si="111"/>
        <v>0</v>
      </c>
      <c r="BE123" s="50">
        <f t="shared" si="99"/>
        <v>0</v>
      </c>
      <c r="BF123" s="51"/>
      <c r="BG123" s="51">
        <f t="shared" si="112"/>
        <v>0</v>
      </c>
      <c r="BH123" s="50">
        <f t="shared" si="100"/>
        <v>0</v>
      </c>
      <c r="BS123" s="106">
        <f t="shared" si="113"/>
        <v>0</v>
      </c>
      <c r="BT123" s="111">
        <f t="shared" si="114"/>
        <v>0</v>
      </c>
      <c r="BU123" s="111">
        <f t="shared" si="115"/>
        <v>0</v>
      </c>
      <c r="BV123" s="111">
        <f t="shared" si="116"/>
        <v>0</v>
      </c>
      <c r="BW123" s="111">
        <f t="shared" si="117"/>
        <v>0</v>
      </c>
      <c r="BX123" s="111">
        <f t="shared" si="118"/>
        <v>0</v>
      </c>
      <c r="BY123" s="111">
        <f t="shared" si="119"/>
        <v>0</v>
      </c>
      <c r="BZ123" s="111">
        <f t="shared" si="120"/>
        <v>0</v>
      </c>
      <c r="CA123" s="115">
        <f t="shared" si="121"/>
        <v>0</v>
      </c>
    </row>
    <row r="124" spans="2:87" x14ac:dyDescent="0.25">
      <c r="C124" s="10" t="s">
        <v>10</v>
      </c>
      <c r="E124" s="1">
        <f t="shared" si="89"/>
        <v>0</v>
      </c>
      <c r="G124" s="8">
        <f t="shared" si="90"/>
        <v>0</v>
      </c>
      <c r="I124" s="25">
        <f t="shared" si="91"/>
        <v>0</v>
      </c>
      <c r="K124" s="18">
        <f t="shared" si="92"/>
        <v>0</v>
      </c>
      <c r="M124" s="25">
        <f t="shared" si="93"/>
        <v>0</v>
      </c>
      <c r="R124" s="8">
        <f t="shared" si="101"/>
        <v>0</v>
      </c>
      <c r="U124" s="8">
        <f t="shared" si="102"/>
        <v>0</v>
      </c>
      <c r="X124" s="8">
        <f t="shared" si="103"/>
        <v>0</v>
      </c>
      <c r="AA124" s="8">
        <f t="shared" si="104"/>
        <v>0</v>
      </c>
      <c r="AD124" s="8">
        <f t="shared" si="105"/>
        <v>0</v>
      </c>
      <c r="AG124" s="8">
        <f t="shared" si="106"/>
        <v>0</v>
      </c>
      <c r="AQ124" s="40">
        <f t="shared" si="94"/>
        <v>0</v>
      </c>
      <c r="AR124" s="40">
        <f t="shared" si="107"/>
        <v>0</v>
      </c>
      <c r="AS124" s="40">
        <f t="shared" si="95"/>
        <v>0</v>
      </c>
      <c r="AT124" s="41">
        <f t="shared" si="108"/>
        <v>0</v>
      </c>
      <c r="AU124" s="49"/>
      <c r="AV124" s="50">
        <f t="shared" si="96"/>
        <v>0</v>
      </c>
      <c r="AW124" s="51"/>
      <c r="AX124" s="51">
        <f t="shared" si="109"/>
        <v>0</v>
      </c>
      <c r="AY124" s="50">
        <f t="shared" si="97"/>
        <v>0</v>
      </c>
      <c r="AZ124" s="51"/>
      <c r="BA124" s="51">
        <f t="shared" si="110"/>
        <v>0</v>
      </c>
      <c r="BB124" s="50">
        <f t="shared" si="98"/>
        <v>0</v>
      </c>
      <c r="BC124" s="51"/>
      <c r="BD124" s="51">
        <f t="shared" si="111"/>
        <v>0</v>
      </c>
      <c r="BE124" s="50">
        <f t="shared" si="99"/>
        <v>0</v>
      </c>
      <c r="BF124" s="51"/>
      <c r="BG124" s="51">
        <f t="shared" si="112"/>
        <v>0</v>
      </c>
      <c r="BH124" s="50">
        <f t="shared" si="100"/>
        <v>0</v>
      </c>
      <c r="BS124" s="106">
        <f t="shared" si="113"/>
        <v>0</v>
      </c>
      <c r="BT124" s="111">
        <f t="shared" si="114"/>
        <v>0</v>
      </c>
      <c r="BU124" s="111">
        <f t="shared" si="115"/>
        <v>0</v>
      </c>
      <c r="BV124" s="111">
        <f t="shared" si="116"/>
        <v>0</v>
      </c>
      <c r="BW124" s="111">
        <f t="shared" si="117"/>
        <v>0</v>
      </c>
      <c r="BX124" s="111">
        <f t="shared" si="118"/>
        <v>0</v>
      </c>
      <c r="BY124" s="111">
        <f t="shared" si="119"/>
        <v>0</v>
      </c>
      <c r="BZ124" s="111">
        <f t="shared" si="120"/>
        <v>0</v>
      </c>
      <c r="CA124" s="115">
        <f t="shared" si="121"/>
        <v>0</v>
      </c>
    </row>
    <row r="125" spans="2:87" x14ac:dyDescent="0.25">
      <c r="C125" s="10" t="s">
        <v>35</v>
      </c>
      <c r="E125" s="1">
        <f t="shared" si="89"/>
        <v>0</v>
      </c>
      <c r="G125" s="8">
        <f t="shared" si="90"/>
        <v>0</v>
      </c>
      <c r="I125" s="25">
        <f t="shared" si="91"/>
        <v>0</v>
      </c>
      <c r="K125" s="18">
        <f t="shared" si="92"/>
        <v>0</v>
      </c>
      <c r="M125" s="25">
        <f t="shared" si="93"/>
        <v>0</v>
      </c>
      <c r="R125" s="8">
        <f t="shared" si="101"/>
        <v>0</v>
      </c>
      <c r="U125" s="8">
        <f t="shared" si="102"/>
        <v>0</v>
      </c>
      <c r="X125" s="8">
        <f t="shared" si="103"/>
        <v>0</v>
      </c>
      <c r="AA125" s="8">
        <f t="shared" si="104"/>
        <v>0</v>
      </c>
      <c r="AD125" s="8">
        <f t="shared" si="105"/>
        <v>0</v>
      </c>
      <c r="AG125" s="8">
        <f t="shared" si="106"/>
        <v>0</v>
      </c>
      <c r="AQ125" s="40">
        <f t="shared" si="94"/>
        <v>0</v>
      </c>
      <c r="AR125" s="40">
        <f t="shared" si="107"/>
        <v>0</v>
      </c>
      <c r="AS125" s="40">
        <f t="shared" si="95"/>
        <v>0</v>
      </c>
      <c r="AT125" s="41">
        <f t="shared" si="108"/>
        <v>0</v>
      </c>
      <c r="AU125" s="49"/>
      <c r="AV125" s="50">
        <f t="shared" si="96"/>
        <v>0</v>
      </c>
      <c r="AW125" s="51"/>
      <c r="AX125" s="51">
        <f t="shared" si="109"/>
        <v>0</v>
      </c>
      <c r="AY125" s="50">
        <f t="shared" si="97"/>
        <v>0</v>
      </c>
      <c r="AZ125" s="51"/>
      <c r="BA125" s="51">
        <f t="shared" si="110"/>
        <v>0</v>
      </c>
      <c r="BB125" s="50">
        <f t="shared" si="98"/>
        <v>0</v>
      </c>
      <c r="BC125" s="51"/>
      <c r="BD125" s="51">
        <f t="shared" si="111"/>
        <v>0</v>
      </c>
      <c r="BE125" s="50">
        <f t="shared" si="99"/>
        <v>0</v>
      </c>
      <c r="BF125" s="51"/>
      <c r="BG125" s="51">
        <f t="shared" si="112"/>
        <v>0</v>
      </c>
      <c r="BH125" s="50">
        <f t="shared" si="100"/>
        <v>0</v>
      </c>
      <c r="BS125" s="106">
        <f t="shared" si="113"/>
        <v>0</v>
      </c>
      <c r="BT125" s="111">
        <f t="shared" si="114"/>
        <v>0</v>
      </c>
      <c r="BU125" s="111">
        <f t="shared" si="115"/>
        <v>0</v>
      </c>
      <c r="BV125" s="111">
        <f t="shared" si="116"/>
        <v>0</v>
      </c>
      <c r="BW125" s="111">
        <f t="shared" si="117"/>
        <v>0</v>
      </c>
      <c r="BX125" s="111">
        <f t="shared" si="118"/>
        <v>0</v>
      </c>
      <c r="BY125" s="111">
        <f t="shared" si="119"/>
        <v>0</v>
      </c>
      <c r="BZ125" s="111">
        <f t="shared" si="120"/>
        <v>0</v>
      </c>
      <c r="CA125" s="115">
        <f t="shared" si="121"/>
        <v>0</v>
      </c>
    </row>
    <row r="126" spans="2:87" x14ac:dyDescent="0.25">
      <c r="C126" s="10" t="s">
        <v>36</v>
      </c>
      <c r="E126" s="1">
        <f t="shared" si="89"/>
        <v>0</v>
      </c>
      <c r="G126" s="8">
        <f t="shared" si="90"/>
        <v>0</v>
      </c>
      <c r="I126" s="25">
        <f t="shared" si="91"/>
        <v>0</v>
      </c>
      <c r="J126" s="1">
        <v>5.6899999999999999E-2</v>
      </c>
      <c r="K126" s="18">
        <f t="shared" si="92"/>
        <v>2.6588785046728972E-2</v>
      </c>
      <c r="M126" s="25">
        <f t="shared" si="93"/>
        <v>0</v>
      </c>
      <c r="R126" s="8">
        <f t="shared" si="101"/>
        <v>0</v>
      </c>
      <c r="U126" s="8">
        <f t="shared" si="102"/>
        <v>0</v>
      </c>
      <c r="X126" s="8">
        <f t="shared" si="103"/>
        <v>0</v>
      </c>
      <c r="AA126" s="8">
        <f t="shared" si="104"/>
        <v>0</v>
      </c>
      <c r="AD126" s="8">
        <f t="shared" si="105"/>
        <v>0</v>
      </c>
      <c r="AG126" s="8">
        <f t="shared" si="106"/>
        <v>0</v>
      </c>
      <c r="AQ126" s="40">
        <f t="shared" si="94"/>
        <v>0</v>
      </c>
      <c r="AR126" s="40">
        <f t="shared" si="107"/>
        <v>0</v>
      </c>
      <c r="AS126" s="40">
        <f t="shared" si="95"/>
        <v>0</v>
      </c>
      <c r="AT126" s="41">
        <f t="shared" si="108"/>
        <v>0</v>
      </c>
      <c r="AU126" s="49"/>
      <c r="AV126" s="50">
        <f t="shared" si="96"/>
        <v>0</v>
      </c>
      <c r="AW126" s="51"/>
      <c r="AX126" s="51">
        <f t="shared" si="109"/>
        <v>0</v>
      </c>
      <c r="AY126" s="50">
        <f t="shared" si="97"/>
        <v>0</v>
      </c>
      <c r="AZ126" s="51"/>
      <c r="BA126" s="51">
        <f t="shared" si="110"/>
        <v>0</v>
      </c>
      <c r="BB126" s="50">
        <f t="shared" si="98"/>
        <v>0</v>
      </c>
      <c r="BC126" s="51"/>
      <c r="BD126" s="51">
        <f t="shared" si="111"/>
        <v>0</v>
      </c>
      <c r="BE126" s="50">
        <f t="shared" si="99"/>
        <v>0</v>
      </c>
      <c r="BF126" s="51"/>
      <c r="BG126" s="51">
        <f t="shared" si="112"/>
        <v>0</v>
      </c>
      <c r="BH126" s="50">
        <f t="shared" si="100"/>
        <v>0</v>
      </c>
      <c r="BS126" s="106">
        <f t="shared" si="113"/>
        <v>0</v>
      </c>
      <c r="BT126" s="111">
        <f t="shared" si="114"/>
        <v>0</v>
      </c>
      <c r="BU126" s="111">
        <f t="shared" si="115"/>
        <v>0</v>
      </c>
      <c r="BV126" s="111">
        <f t="shared" si="116"/>
        <v>0</v>
      </c>
      <c r="BW126" s="111">
        <f t="shared" si="117"/>
        <v>0</v>
      </c>
      <c r="BX126" s="111">
        <f t="shared" si="118"/>
        <v>0</v>
      </c>
      <c r="BY126" s="111">
        <f t="shared" si="119"/>
        <v>0</v>
      </c>
      <c r="BZ126" s="111">
        <f t="shared" si="120"/>
        <v>0</v>
      </c>
      <c r="CA126" s="115">
        <f t="shared" si="121"/>
        <v>0</v>
      </c>
    </row>
    <row r="127" spans="2:87" x14ac:dyDescent="0.25">
      <c r="B127" s="5" t="s">
        <v>13</v>
      </c>
      <c r="C127" s="10" t="s">
        <v>31</v>
      </c>
      <c r="E127" s="1">
        <f t="shared" si="89"/>
        <v>0</v>
      </c>
      <c r="G127" s="8">
        <f t="shared" si="90"/>
        <v>0</v>
      </c>
      <c r="H127" s="1">
        <v>7.51E-2</v>
      </c>
      <c r="I127" s="25">
        <f t="shared" si="91"/>
        <v>3.800607287449393E-5</v>
      </c>
      <c r="J127" s="1">
        <v>0.1007</v>
      </c>
      <c r="K127" s="18">
        <f t="shared" si="92"/>
        <v>4.7056074766355135E-2</v>
      </c>
      <c r="L127" s="1">
        <v>8.2600000000000007E-2</v>
      </c>
      <c r="M127" s="25">
        <f t="shared" si="93"/>
        <v>3.8598130841121493E-2</v>
      </c>
      <c r="N127" s="1" t="s">
        <v>43</v>
      </c>
      <c r="P127" s="1">
        <v>1100</v>
      </c>
      <c r="Q127" s="1">
        <v>707</v>
      </c>
      <c r="R127" s="8">
        <f t="shared" si="101"/>
        <v>393</v>
      </c>
      <c r="S127" s="1">
        <v>988</v>
      </c>
      <c r="T127" s="1">
        <v>629</v>
      </c>
      <c r="U127" s="8">
        <f t="shared" si="102"/>
        <v>359</v>
      </c>
      <c r="V127" s="1">
        <v>1214</v>
      </c>
      <c r="W127" s="1">
        <v>804</v>
      </c>
      <c r="X127" s="8">
        <f t="shared" si="103"/>
        <v>410</v>
      </c>
      <c r="AA127" s="8">
        <f t="shared" si="104"/>
        <v>0</v>
      </c>
      <c r="AD127" s="8">
        <f t="shared" si="105"/>
        <v>0</v>
      </c>
      <c r="AG127" s="8">
        <f t="shared" si="106"/>
        <v>0</v>
      </c>
      <c r="AJ127" s="1">
        <v>143</v>
      </c>
      <c r="AK127" s="8">
        <v>1656</v>
      </c>
      <c r="AP127" s="1">
        <v>120.2</v>
      </c>
      <c r="AQ127" s="40">
        <f t="shared" si="94"/>
        <v>12.116935483870968</v>
      </c>
      <c r="AR127" s="40">
        <f t="shared" si="107"/>
        <v>84.145385304659499</v>
      </c>
      <c r="AS127" s="40">
        <f t="shared" si="95"/>
        <v>21.810483870967744</v>
      </c>
      <c r="AT127" s="41">
        <f t="shared" si="108"/>
        <v>151.46169354838713</v>
      </c>
      <c r="AU127" s="49">
        <v>1.7</v>
      </c>
      <c r="AV127" s="50">
        <f t="shared" si="96"/>
        <v>3.4693877551020407</v>
      </c>
      <c r="AW127" s="51">
        <v>3.4</v>
      </c>
      <c r="AX127" s="51">
        <f t="shared" si="109"/>
        <v>1.7</v>
      </c>
      <c r="AY127" s="50">
        <f t="shared" si="97"/>
        <v>3.4693877551020407</v>
      </c>
      <c r="AZ127" s="51">
        <v>3.7</v>
      </c>
      <c r="BA127" s="51">
        <f t="shared" si="110"/>
        <v>2</v>
      </c>
      <c r="BB127" s="50">
        <f t="shared" si="98"/>
        <v>4.0816326530612246</v>
      </c>
      <c r="BC127" s="51">
        <v>3.7</v>
      </c>
      <c r="BD127" s="51">
        <f t="shared" si="111"/>
        <v>2</v>
      </c>
      <c r="BE127" s="50">
        <f t="shared" si="99"/>
        <v>4.0816326530612246</v>
      </c>
      <c r="BF127" s="51">
        <v>2.5</v>
      </c>
      <c r="BG127" s="51">
        <f t="shared" si="112"/>
        <v>0.8</v>
      </c>
      <c r="BH127" s="50">
        <f t="shared" si="100"/>
        <v>1.6326530612244898</v>
      </c>
      <c r="BI127" s="1">
        <v>22.5</v>
      </c>
      <c r="BJ127" s="106">
        <v>2.36</v>
      </c>
      <c r="BK127" s="111">
        <v>4.9610000000000003</v>
      </c>
      <c r="BL127" s="111">
        <v>3.32</v>
      </c>
      <c r="BM127" s="111">
        <v>6.2009999999999996</v>
      </c>
      <c r="BN127" s="111">
        <v>9.6809999999999992</v>
      </c>
      <c r="BO127" s="111">
        <v>8.32</v>
      </c>
      <c r="BP127" s="111">
        <v>12.082000000000001</v>
      </c>
      <c r="BQ127" s="111">
        <v>19</v>
      </c>
      <c r="BR127" s="111">
        <v>23.4</v>
      </c>
      <c r="BS127" s="106">
        <f t="shared" si="113"/>
        <v>1.4404999999999999</v>
      </c>
      <c r="BT127" s="111">
        <f t="shared" si="114"/>
        <v>3.4799999999999995</v>
      </c>
      <c r="BU127" s="111">
        <f t="shared" si="115"/>
        <v>4.9204999999999997</v>
      </c>
      <c r="BV127" s="111">
        <f t="shared" si="116"/>
        <v>2.1190000000000007</v>
      </c>
      <c r="BW127" s="111">
        <f t="shared" si="117"/>
        <v>3.5595000000000008</v>
      </c>
      <c r="BX127" s="111">
        <f t="shared" si="118"/>
        <v>6.9179999999999993</v>
      </c>
      <c r="BY127" s="111">
        <f t="shared" si="119"/>
        <v>5.1640000000000015</v>
      </c>
      <c r="BZ127" s="111">
        <f t="shared" si="120"/>
        <v>1.1559999999999997</v>
      </c>
      <c r="CA127" s="115">
        <f t="shared" si="121"/>
        <v>4.3999999999999986</v>
      </c>
      <c r="CB127" s="122">
        <f>BK127/$BJ127</f>
        <v>2.1021186440677968</v>
      </c>
      <c r="CC127" s="122">
        <f t="shared" ref="CC127" si="149">BL127/$BJ127</f>
        <v>1.4067796610169492</v>
      </c>
      <c r="CD127" s="122">
        <f t="shared" ref="CD127" si="150">BM127/$BJ127</f>
        <v>2.6275423728813561</v>
      </c>
      <c r="CE127" s="122">
        <f t="shared" ref="CE127" si="151">BN127/$BJ127</f>
        <v>4.1021186440677964</v>
      </c>
      <c r="CF127" s="122">
        <f t="shared" ref="CF127" si="152">BO127/$BJ127</f>
        <v>3.5254237288135597</v>
      </c>
      <c r="CG127" s="122">
        <f t="shared" ref="CG127" si="153">BP127/$BJ127</f>
        <v>5.1194915254237294</v>
      </c>
      <c r="CH127" s="122">
        <f t="shared" ref="CH127" si="154">BQ127/$BJ127</f>
        <v>8.0508474576271194</v>
      </c>
      <c r="CI127" s="92">
        <f t="shared" ref="CI127" si="155">BR127/$BJ127</f>
        <v>9.9152542372881349</v>
      </c>
    </row>
    <row r="128" spans="2:87" x14ac:dyDescent="0.25">
      <c r="C128" s="10" t="s">
        <v>32</v>
      </c>
      <c r="E128" s="1">
        <f t="shared" si="89"/>
        <v>0</v>
      </c>
      <c r="G128" s="8">
        <f t="shared" si="90"/>
        <v>0</v>
      </c>
      <c r="H128" s="1">
        <v>7.4899999999999994E-2</v>
      </c>
      <c r="I128" s="25">
        <f t="shared" si="91"/>
        <v>3.7904858299595142E-5</v>
      </c>
      <c r="J128" s="1">
        <v>9.8599999999999993E-2</v>
      </c>
      <c r="K128" s="18">
        <f t="shared" si="92"/>
        <v>4.6074766355140184E-2</v>
      </c>
      <c r="L128" s="1">
        <v>8.2299999999999998E-2</v>
      </c>
      <c r="M128" s="25">
        <f t="shared" si="93"/>
        <v>3.8457943925233641E-2</v>
      </c>
      <c r="P128" s="1">
        <v>1124</v>
      </c>
      <c r="Q128" s="1">
        <v>700</v>
      </c>
      <c r="R128" s="8">
        <f t="shared" si="101"/>
        <v>424</v>
      </c>
      <c r="S128" s="1">
        <v>1015</v>
      </c>
      <c r="T128" s="1">
        <v>632</v>
      </c>
      <c r="U128" s="8">
        <f t="shared" si="102"/>
        <v>383</v>
      </c>
      <c r="V128" s="1">
        <v>1242</v>
      </c>
      <c r="W128" s="1">
        <v>785</v>
      </c>
      <c r="X128" s="8">
        <f t="shared" si="103"/>
        <v>457</v>
      </c>
      <c r="AA128" s="8">
        <f t="shared" si="104"/>
        <v>0</v>
      </c>
      <c r="AD128" s="8">
        <f t="shared" si="105"/>
        <v>0</v>
      </c>
      <c r="AG128" s="8">
        <f t="shared" si="106"/>
        <v>0</v>
      </c>
      <c r="AJ128" s="1">
        <v>158</v>
      </c>
      <c r="AK128" s="8">
        <v>1640</v>
      </c>
      <c r="AQ128" s="40">
        <f t="shared" si="94"/>
        <v>0</v>
      </c>
      <c r="AR128" s="40">
        <f t="shared" si="107"/>
        <v>0</v>
      </c>
      <c r="AS128" s="40">
        <f t="shared" si="95"/>
        <v>0</v>
      </c>
      <c r="AT128" s="41">
        <f t="shared" si="108"/>
        <v>0</v>
      </c>
      <c r="AU128" s="49"/>
      <c r="AV128" s="50">
        <f t="shared" si="96"/>
        <v>0</v>
      </c>
      <c r="AW128" s="51"/>
      <c r="AX128" s="51">
        <f t="shared" si="109"/>
        <v>0</v>
      </c>
      <c r="AY128" s="50">
        <f t="shared" si="97"/>
        <v>0</v>
      </c>
      <c r="AZ128" s="51"/>
      <c r="BA128" s="51">
        <f t="shared" si="110"/>
        <v>0</v>
      </c>
      <c r="BB128" s="50">
        <f t="shared" si="98"/>
        <v>0</v>
      </c>
      <c r="BC128" s="51"/>
      <c r="BD128" s="51">
        <f t="shared" si="111"/>
        <v>0</v>
      </c>
      <c r="BE128" s="50">
        <f t="shared" si="99"/>
        <v>0</v>
      </c>
      <c r="BF128" s="51"/>
      <c r="BG128" s="51">
        <f t="shared" si="112"/>
        <v>0</v>
      </c>
      <c r="BH128" s="50">
        <f t="shared" si="100"/>
        <v>0</v>
      </c>
      <c r="BS128" s="106">
        <f t="shared" si="113"/>
        <v>0</v>
      </c>
      <c r="BT128" s="111">
        <f t="shared" si="114"/>
        <v>0</v>
      </c>
      <c r="BU128" s="111">
        <f t="shared" si="115"/>
        <v>0</v>
      </c>
      <c r="BV128" s="111">
        <f t="shared" si="116"/>
        <v>0</v>
      </c>
      <c r="BW128" s="111">
        <f t="shared" si="117"/>
        <v>0</v>
      </c>
      <c r="BX128" s="111">
        <f t="shared" si="118"/>
        <v>0</v>
      </c>
      <c r="BY128" s="111">
        <f t="shared" si="119"/>
        <v>0</v>
      </c>
      <c r="BZ128" s="111">
        <f t="shared" si="120"/>
        <v>0</v>
      </c>
      <c r="CA128" s="115">
        <f t="shared" si="121"/>
        <v>0</v>
      </c>
    </row>
    <row r="129" spans="2:87" x14ac:dyDescent="0.25">
      <c r="C129" s="10" t="s">
        <v>33</v>
      </c>
      <c r="E129" s="1">
        <f t="shared" si="89"/>
        <v>0</v>
      </c>
      <c r="G129" s="8">
        <f t="shared" si="90"/>
        <v>0</v>
      </c>
      <c r="I129" s="25">
        <f t="shared" si="91"/>
        <v>0</v>
      </c>
      <c r="J129" s="1">
        <v>0.10199999999999999</v>
      </c>
      <c r="K129" s="18">
        <f t="shared" si="92"/>
        <v>4.7663551401869154E-2</v>
      </c>
      <c r="L129" s="1">
        <v>8.3299999999999999E-2</v>
      </c>
      <c r="M129" s="25">
        <f t="shared" si="93"/>
        <v>3.8925233644859808E-2</v>
      </c>
      <c r="R129" s="8">
        <f t="shared" si="101"/>
        <v>0</v>
      </c>
      <c r="U129" s="8">
        <f t="shared" si="102"/>
        <v>0</v>
      </c>
      <c r="X129" s="8">
        <f t="shared" si="103"/>
        <v>0</v>
      </c>
      <c r="AA129" s="8">
        <f t="shared" si="104"/>
        <v>0</v>
      </c>
      <c r="AD129" s="8">
        <f t="shared" si="105"/>
        <v>0</v>
      </c>
      <c r="AG129" s="8">
        <f t="shared" si="106"/>
        <v>0</v>
      </c>
      <c r="AJ129" s="1">
        <v>139</v>
      </c>
      <c r="AK129" s="8">
        <v>1662</v>
      </c>
      <c r="AQ129" s="40">
        <f t="shared" si="94"/>
        <v>0</v>
      </c>
      <c r="AR129" s="40">
        <f t="shared" si="107"/>
        <v>0</v>
      </c>
      <c r="AS129" s="40">
        <f t="shared" si="95"/>
        <v>0</v>
      </c>
      <c r="AT129" s="41">
        <f t="shared" si="108"/>
        <v>0</v>
      </c>
      <c r="AU129" s="49"/>
      <c r="AV129" s="50">
        <f t="shared" si="96"/>
        <v>0</v>
      </c>
      <c r="AW129" s="51"/>
      <c r="AX129" s="51">
        <f t="shared" si="109"/>
        <v>0</v>
      </c>
      <c r="AY129" s="50">
        <f t="shared" si="97"/>
        <v>0</v>
      </c>
      <c r="AZ129" s="51"/>
      <c r="BA129" s="51">
        <f t="shared" si="110"/>
        <v>0</v>
      </c>
      <c r="BB129" s="50">
        <f t="shared" si="98"/>
        <v>0</v>
      </c>
      <c r="BC129" s="51"/>
      <c r="BD129" s="51">
        <f t="shared" si="111"/>
        <v>0</v>
      </c>
      <c r="BE129" s="50">
        <f t="shared" si="99"/>
        <v>0</v>
      </c>
      <c r="BF129" s="51"/>
      <c r="BG129" s="51">
        <f t="shared" si="112"/>
        <v>0</v>
      </c>
      <c r="BH129" s="50">
        <f t="shared" si="100"/>
        <v>0</v>
      </c>
      <c r="BS129" s="106">
        <f t="shared" si="113"/>
        <v>0</v>
      </c>
      <c r="BT129" s="111">
        <f t="shared" si="114"/>
        <v>0</v>
      </c>
      <c r="BU129" s="111">
        <f t="shared" si="115"/>
        <v>0</v>
      </c>
      <c r="BV129" s="111">
        <f t="shared" si="116"/>
        <v>0</v>
      </c>
      <c r="BW129" s="111">
        <f t="shared" si="117"/>
        <v>0</v>
      </c>
      <c r="BX129" s="111">
        <f t="shared" si="118"/>
        <v>0</v>
      </c>
      <c r="BY129" s="111">
        <f t="shared" si="119"/>
        <v>0</v>
      </c>
      <c r="BZ129" s="111">
        <f t="shared" si="120"/>
        <v>0</v>
      </c>
      <c r="CA129" s="115">
        <f t="shared" si="121"/>
        <v>0</v>
      </c>
    </row>
    <row r="130" spans="2:87" x14ac:dyDescent="0.25">
      <c r="C130" s="10" t="s">
        <v>34</v>
      </c>
      <c r="E130" s="1">
        <f t="shared" si="89"/>
        <v>0</v>
      </c>
      <c r="G130" s="8">
        <f t="shared" si="90"/>
        <v>0</v>
      </c>
      <c r="I130" s="25">
        <f t="shared" si="91"/>
        <v>0</v>
      </c>
      <c r="J130" s="1">
        <v>0.1004</v>
      </c>
      <c r="K130" s="18">
        <f t="shared" si="92"/>
        <v>4.691588785046729E-2</v>
      </c>
      <c r="L130" s="1">
        <v>8.2299999999999998E-2</v>
      </c>
      <c r="M130" s="25">
        <f t="shared" si="93"/>
        <v>3.8457943925233641E-2</v>
      </c>
      <c r="R130" s="8">
        <f t="shared" si="101"/>
        <v>0</v>
      </c>
      <c r="U130" s="8">
        <f t="shared" si="102"/>
        <v>0</v>
      </c>
      <c r="X130" s="8">
        <f t="shared" si="103"/>
        <v>0</v>
      </c>
      <c r="AA130" s="8">
        <f t="shared" si="104"/>
        <v>0</v>
      </c>
      <c r="AD130" s="8">
        <f t="shared" si="105"/>
        <v>0</v>
      </c>
      <c r="AG130" s="8">
        <f t="shared" si="106"/>
        <v>0</v>
      </c>
      <c r="AJ130" s="1">
        <v>140</v>
      </c>
      <c r="AK130" s="8">
        <v>1661</v>
      </c>
      <c r="AQ130" s="40">
        <f t="shared" si="94"/>
        <v>0</v>
      </c>
      <c r="AR130" s="40">
        <f t="shared" si="107"/>
        <v>0</v>
      </c>
      <c r="AS130" s="40">
        <f t="shared" si="95"/>
        <v>0</v>
      </c>
      <c r="AT130" s="41">
        <f t="shared" si="108"/>
        <v>0</v>
      </c>
      <c r="AU130" s="49"/>
      <c r="AV130" s="50">
        <f t="shared" si="96"/>
        <v>0</v>
      </c>
      <c r="AW130" s="51"/>
      <c r="AX130" s="51">
        <f t="shared" si="109"/>
        <v>0</v>
      </c>
      <c r="AY130" s="50">
        <f t="shared" si="97"/>
        <v>0</v>
      </c>
      <c r="AZ130" s="51"/>
      <c r="BA130" s="51">
        <f t="shared" si="110"/>
        <v>0</v>
      </c>
      <c r="BB130" s="50">
        <f t="shared" si="98"/>
        <v>0</v>
      </c>
      <c r="BC130" s="51"/>
      <c r="BD130" s="51">
        <f t="shared" si="111"/>
        <v>0</v>
      </c>
      <c r="BE130" s="50">
        <f t="shared" si="99"/>
        <v>0</v>
      </c>
      <c r="BF130" s="51"/>
      <c r="BG130" s="51">
        <f t="shared" si="112"/>
        <v>0</v>
      </c>
      <c r="BH130" s="50">
        <f t="shared" si="100"/>
        <v>0</v>
      </c>
      <c r="BS130" s="106">
        <f t="shared" si="113"/>
        <v>0</v>
      </c>
      <c r="BT130" s="111">
        <f t="shared" si="114"/>
        <v>0</v>
      </c>
      <c r="BU130" s="111">
        <f t="shared" si="115"/>
        <v>0</v>
      </c>
      <c r="BV130" s="111">
        <f t="shared" si="116"/>
        <v>0</v>
      </c>
      <c r="BW130" s="111">
        <f t="shared" si="117"/>
        <v>0</v>
      </c>
      <c r="BX130" s="111">
        <f t="shared" si="118"/>
        <v>0</v>
      </c>
      <c r="BY130" s="111">
        <f t="shared" si="119"/>
        <v>0</v>
      </c>
      <c r="BZ130" s="111">
        <f t="shared" si="120"/>
        <v>0</v>
      </c>
      <c r="CA130" s="115">
        <f t="shared" si="121"/>
        <v>0</v>
      </c>
    </row>
    <row r="131" spans="2:87" x14ac:dyDescent="0.25">
      <c r="C131" s="10" t="s">
        <v>29</v>
      </c>
      <c r="E131" s="1">
        <f t="shared" si="89"/>
        <v>0</v>
      </c>
      <c r="G131" s="8">
        <f t="shared" si="90"/>
        <v>0</v>
      </c>
      <c r="I131" s="25">
        <f t="shared" si="91"/>
        <v>0</v>
      </c>
      <c r="K131" s="18">
        <f t="shared" si="92"/>
        <v>0</v>
      </c>
      <c r="M131" s="25">
        <f t="shared" si="93"/>
        <v>0</v>
      </c>
      <c r="R131" s="8">
        <f t="shared" si="101"/>
        <v>0</v>
      </c>
      <c r="U131" s="8">
        <f t="shared" si="102"/>
        <v>0</v>
      </c>
      <c r="X131" s="8">
        <f t="shared" si="103"/>
        <v>0</v>
      </c>
      <c r="AA131" s="8">
        <f t="shared" si="104"/>
        <v>0</v>
      </c>
      <c r="AD131" s="8">
        <f t="shared" si="105"/>
        <v>0</v>
      </c>
      <c r="AG131" s="8">
        <f t="shared" si="106"/>
        <v>0</v>
      </c>
      <c r="AQ131" s="40">
        <f t="shared" si="94"/>
        <v>0</v>
      </c>
      <c r="AR131" s="40">
        <f t="shared" si="107"/>
        <v>0</v>
      </c>
      <c r="AS131" s="40">
        <f t="shared" si="95"/>
        <v>0</v>
      </c>
      <c r="AT131" s="41">
        <f t="shared" si="108"/>
        <v>0</v>
      </c>
      <c r="AU131" s="49"/>
      <c r="AV131" s="50">
        <f t="shared" si="96"/>
        <v>0</v>
      </c>
      <c r="AW131" s="51"/>
      <c r="AX131" s="51">
        <f t="shared" si="109"/>
        <v>0</v>
      </c>
      <c r="AY131" s="50">
        <f t="shared" si="97"/>
        <v>0</v>
      </c>
      <c r="AZ131" s="51"/>
      <c r="BA131" s="51">
        <f t="shared" si="110"/>
        <v>0</v>
      </c>
      <c r="BB131" s="50">
        <f t="shared" si="98"/>
        <v>0</v>
      </c>
      <c r="BC131" s="51"/>
      <c r="BD131" s="51">
        <f t="shared" si="111"/>
        <v>0</v>
      </c>
      <c r="BE131" s="50">
        <f t="shared" si="99"/>
        <v>0</v>
      </c>
      <c r="BF131" s="51"/>
      <c r="BG131" s="51">
        <f t="shared" si="112"/>
        <v>0</v>
      </c>
      <c r="BH131" s="50">
        <f t="shared" si="100"/>
        <v>0</v>
      </c>
      <c r="BS131" s="106">
        <f t="shared" si="113"/>
        <v>0</v>
      </c>
      <c r="BT131" s="111">
        <f t="shared" si="114"/>
        <v>0</v>
      </c>
      <c r="BU131" s="111">
        <f t="shared" si="115"/>
        <v>0</v>
      </c>
      <c r="BV131" s="111">
        <f t="shared" si="116"/>
        <v>0</v>
      </c>
      <c r="BW131" s="111">
        <f t="shared" si="117"/>
        <v>0</v>
      </c>
      <c r="BX131" s="111">
        <f t="shared" si="118"/>
        <v>0</v>
      </c>
      <c r="BY131" s="111">
        <f t="shared" si="119"/>
        <v>0</v>
      </c>
      <c r="BZ131" s="111">
        <f t="shared" si="120"/>
        <v>0</v>
      </c>
      <c r="CA131" s="115">
        <f t="shared" si="121"/>
        <v>0</v>
      </c>
    </row>
    <row r="132" spans="2:87" x14ac:dyDescent="0.25">
      <c r="C132" s="10" t="s">
        <v>30</v>
      </c>
      <c r="E132" s="1">
        <f t="shared" si="89"/>
        <v>0</v>
      </c>
      <c r="G132" s="8">
        <f t="shared" si="90"/>
        <v>0</v>
      </c>
      <c r="I132" s="25">
        <f t="shared" si="91"/>
        <v>0</v>
      </c>
      <c r="K132" s="18">
        <f t="shared" si="92"/>
        <v>0</v>
      </c>
      <c r="M132" s="25">
        <f t="shared" si="93"/>
        <v>0</v>
      </c>
      <c r="R132" s="8">
        <f t="shared" si="101"/>
        <v>0</v>
      </c>
      <c r="U132" s="8">
        <f t="shared" si="102"/>
        <v>0</v>
      </c>
      <c r="X132" s="8">
        <f t="shared" si="103"/>
        <v>0</v>
      </c>
      <c r="AA132" s="8">
        <f t="shared" si="104"/>
        <v>0</v>
      </c>
      <c r="AD132" s="8">
        <f t="shared" si="105"/>
        <v>0</v>
      </c>
      <c r="AG132" s="8">
        <f t="shared" si="106"/>
        <v>0</v>
      </c>
      <c r="AQ132" s="40">
        <f t="shared" si="94"/>
        <v>0</v>
      </c>
      <c r="AR132" s="40">
        <f t="shared" si="107"/>
        <v>0</v>
      </c>
      <c r="AS132" s="40">
        <f t="shared" si="95"/>
        <v>0</v>
      </c>
      <c r="AT132" s="41">
        <f t="shared" si="108"/>
        <v>0</v>
      </c>
      <c r="AU132" s="49"/>
      <c r="AV132" s="50">
        <f t="shared" si="96"/>
        <v>0</v>
      </c>
      <c r="AW132" s="51"/>
      <c r="AX132" s="51">
        <f t="shared" si="109"/>
        <v>0</v>
      </c>
      <c r="AY132" s="50">
        <f t="shared" si="97"/>
        <v>0</v>
      </c>
      <c r="AZ132" s="51"/>
      <c r="BA132" s="51">
        <f t="shared" si="110"/>
        <v>0</v>
      </c>
      <c r="BB132" s="50">
        <f t="shared" si="98"/>
        <v>0</v>
      </c>
      <c r="BC132" s="51"/>
      <c r="BD132" s="51">
        <f t="shared" si="111"/>
        <v>0</v>
      </c>
      <c r="BE132" s="50">
        <f t="shared" si="99"/>
        <v>0</v>
      </c>
      <c r="BF132" s="51"/>
      <c r="BG132" s="51">
        <f t="shared" si="112"/>
        <v>0</v>
      </c>
      <c r="BH132" s="50">
        <f t="shared" si="100"/>
        <v>0</v>
      </c>
      <c r="BS132" s="106">
        <f t="shared" si="113"/>
        <v>0</v>
      </c>
      <c r="BT132" s="111">
        <f t="shared" si="114"/>
        <v>0</v>
      </c>
      <c r="BU132" s="111">
        <f t="shared" si="115"/>
        <v>0</v>
      </c>
      <c r="BV132" s="111">
        <f t="shared" si="116"/>
        <v>0</v>
      </c>
      <c r="BW132" s="111">
        <f t="shared" si="117"/>
        <v>0</v>
      </c>
      <c r="BX132" s="111">
        <f t="shared" si="118"/>
        <v>0</v>
      </c>
      <c r="BY132" s="111">
        <f t="shared" si="119"/>
        <v>0</v>
      </c>
      <c r="BZ132" s="111">
        <f t="shared" si="120"/>
        <v>0</v>
      </c>
      <c r="CA132" s="115">
        <f t="shared" si="121"/>
        <v>0</v>
      </c>
    </row>
    <row r="133" spans="2:87" x14ac:dyDescent="0.25">
      <c r="C133" s="10" t="s">
        <v>10</v>
      </c>
      <c r="E133" s="1">
        <f t="shared" si="89"/>
        <v>0</v>
      </c>
      <c r="G133" s="8">
        <f t="shared" si="90"/>
        <v>0</v>
      </c>
      <c r="I133" s="25">
        <f t="shared" si="91"/>
        <v>0</v>
      </c>
      <c r="K133" s="18">
        <f t="shared" si="92"/>
        <v>0</v>
      </c>
      <c r="M133" s="25">
        <f t="shared" si="93"/>
        <v>0</v>
      </c>
      <c r="R133" s="8">
        <f t="shared" si="101"/>
        <v>0</v>
      </c>
      <c r="U133" s="8">
        <f t="shared" si="102"/>
        <v>0</v>
      </c>
      <c r="X133" s="8">
        <f t="shared" si="103"/>
        <v>0</v>
      </c>
      <c r="AA133" s="8">
        <f t="shared" si="104"/>
        <v>0</v>
      </c>
      <c r="AD133" s="8">
        <f t="shared" si="105"/>
        <v>0</v>
      </c>
      <c r="AG133" s="8">
        <f t="shared" si="106"/>
        <v>0</v>
      </c>
      <c r="AQ133" s="40">
        <f t="shared" si="94"/>
        <v>0</v>
      </c>
      <c r="AR133" s="40">
        <f t="shared" si="107"/>
        <v>0</v>
      </c>
      <c r="AS133" s="40">
        <f t="shared" si="95"/>
        <v>0</v>
      </c>
      <c r="AT133" s="41">
        <f t="shared" si="108"/>
        <v>0</v>
      </c>
      <c r="AU133" s="49"/>
      <c r="AV133" s="50">
        <f t="shared" si="96"/>
        <v>0</v>
      </c>
      <c r="AW133" s="51"/>
      <c r="AX133" s="51">
        <f t="shared" si="109"/>
        <v>0</v>
      </c>
      <c r="AY133" s="50">
        <f t="shared" si="97"/>
        <v>0</v>
      </c>
      <c r="AZ133" s="51"/>
      <c r="BA133" s="51">
        <f t="shared" si="110"/>
        <v>0</v>
      </c>
      <c r="BB133" s="50">
        <f t="shared" si="98"/>
        <v>0</v>
      </c>
      <c r="BC133" s="51"/>
      <c r="BD133" s="51">
        <f t="shared" si="111"/>
        <v>0</v>
      </c>
      <c r="BE133" s="50">
        <f t="shared" si="99"/>
        <v>0</v>
      </c>
      <c r="BF133" s="51"/>
      <c r="BG133" s="51">
        <f t="shared" si="112"/>
        <v>0</v>
      </c>
      <c r="BH133" s="50">
        <f t="shared" si="100"/>
        <v>0</v>
      </c>
      <c r="BS133" s="106">
        <f t="shared" si="113"/>
        <v>0</v>
      </c>
      <c r="BT133" s="111">
        <f t="shared" si="114"/>
        <v>0</v>
      </c>
      <c r="BU133" s="111">
        <f t="shared" si="115"/>
        <v>0</v>
      </c>
      <c r="BV133" s="111">
        <f t="shared" si="116"/>
        <v>0</v>
      </c>
      <c r="BW133" s="111">
        <f t="shared" si="117"/>
        <v>0</v>
      </c>
      <c r="BX133" s="111">
        <f t="shared" si="118"/>
        <v>0</v>
      </c>
      <c r="BY133" s="111">
        <f t="shared" si="119"/>
        <v>0</v>
      </c>
      <c r="BZ133" s="111">
        <f t="shared" si="120"/>
        <v>0</v>
      </c>
      <c r="CA133" s="115">
        <f t="shared" si="121"/>
        <v>0</v>
      </c>
    </row>
    <row r="134" spans="2:87" x14ac:dyDescent="0.25">
      <c r="C134" s="10" t="s">
        <v>35</v>
      </c>
      <c r="E134" s="1">
        <f t="shared" si="89"/>
        <v>0</v>
      </c>
      <c r="G134" s="8">
        <f t="shared" si="90"/>
        <v>0</v>
      </c>
      <c r="I134" s="25">
        <f t="shared" si="91"/>
        <v>0</v>
      </c>
      <c r="K134" s="18">
        <f t="shared" si="92"/>
        <v>0</v>
      </c>
      <c r="M134" s="25">
        <f t="shared" si="93"/>
        <v>0</v>
      </c>
      <c r="R134" s="8">
        <f t="shared" si="101"/>
        <v>0</v>
      </c>
      <c r="U134" s="8">
        <f t="shared" si="102"/>
        <v>0</v>
      </c>
      <c r="X134" s="8">
        <f t="shared" si="103"/>
        <v>0</v>
      </c>
      <c r="AA134" s="8">
        <f t="shared" si="104"/>
        <v>0</v>
      </c>
      <c r="AD134" s="8">
        <f t="shared" si="105"/>
        <v>0</v>
      </c>
      <c r="AG134" s="8">
        <f t="shared" si="106"/>
        <v>0</v>
      </c>
      <c r="AQ134" s="40">
        <f t="shared" si="94"/>
        <v>0</v>
      </c>
      <c r="AR134" s="40">
        <f t="shared" si="107"/>
        <v>0</v>
      </c>
      <c r="AS134" s="40">
        <f t="shared" si="95"/>
        <v>0</v>
      </c>
      <c r="AT134" s="41">
        <f t="shared" si="108"/>
        <v>0</v>
      </c>
      <c r="AU134" s="49"/>
      <c r="AV134" s="50">
        <f t="shared" si="96"/>
        <v>0</v>
      </c>
      <c r="AW134" s="51"/>
      <c r="AX134" s="51">
        <f t="shared" si="109"/>
        <v>0</v>
      </c>
      <c r="AY134" s="50">
        <f t="shared" si="97"/>
        <v>0</v>
      </c>
      <c r="AZ134" s="51"/>
      <c r="BA134" s="51">
        <f t="shared" si="110"/>
        <v>0</v>
      </c>
      <c r="BB134" s="50">
        <f t="shared" si="98"/>
        <v>0</v>
      </c>
      <c r="BC134" s="51"/>
      <c r="BD134" s="51">
        <f t="shared" si="111"/>
        <v>0</v>
      </c>
      <c r="BE134" s="50">
        <f t="shared" si="99"/>
        <v>0</v>
      </c>
      <c r="BF134" s="51"/>
      <c r="BG134" s="51">
        <f t="shared" si="112"/>
        <v>0</v>
      </c>
      <c r="BH134" s="50">
        <f t="shared" si="100"/>
        <v>0</v>
      </c>
      <c r="BS134" s="106">
        <f t="shared" si="113"/>
        <v>0</v>
      </c>
      <c r="BT134" s="111">
        <f t="shared" si="114"/>
        <v>0</v>
      </c>
      <c r="BU134" s="111">
        <f t="shared" si="115"/>
        <v>0</v>
      </c>
      <c r="BV134" s="111">
        <f t="shared" si="116"/>
        <v>0</v>
      </c>
      <c r="BW134" s="111">
        <f t="shared" si="117"/>
        <v>0</v>
      </c>
      <c r="BX134" s="111">
        <f t="shared" si="118"/>
        <v>0</v>
      </c>
      <c r="BY134" s="111">
        <f t="shared" si="119"/>
        <v>0</v>
      </c>
      <c r="BZ134" s="111">
        <f t="shared" si="120"/>
        <v>0</v>
      </c>
      <c r="CA134" s="115">
        <f t="shared" si="121"/>
        <v>0</v>
      </c>
    </row>
    <row r="135" spans="2:87" x14ac:dyDescent="0.25">
      <c r="C135" s="10" t="s">
        <v>36</v>
      </c>
      <c r="E135" s="1">
        <f t="shared" si="89"/>
        <v>0</v>
      </c>
      <c r="G135" s="8">
        <f t="shared" si="90"/>
        <v>0</v>
      </c>
      <c r="I135" s="25">
        <f t="shared" si="91"/>
        <v>0</v>
      </c>
      <c r="J135" s="1">
        <v>5.91E-2</v>
      </c>
      <c r="K135" s="18">
        <f t="shared" si="92"/>
        <v>2.761682242990654E-2</v>
      </c>
      <c r="M135" s="25">
        <f t="shared" si="93"/>
        <v>0</v>
      </c>
      <c r="R135" s="8">
        <f t="shared" si="101"/>
        <v>0</v>
      </c>
      <c r="U135" s="8">
        <f t="shared" si="102"/>
        <v>0</v>
      </c>
      <c r="X135" s="8">
        <f t="shared" si="103"/>
        <v>0</v>
      </c>
      <c r="AA135" s="8">
        <f t="shared" si="104"/>
        <v>0</v>
      </c>
      <c r="AD135" s="8">
        <f t="shared" si="105"/>
        <v>0</v>
      </c>
      <c r="AG135" s="8">
        <f t="shared" si="106"/>
        <v>0</v>
      </c>
      <c r="AQ135" s="40">
        <f t="shared" si="94"/>
        <v>0</v>
      </c>
      <c r="AR135" s="40">
        <f t="shared" si="107"/>
        <v>0</v>
      </c>
      <c r="AS135" s="40">
        <f t="shared" si="95"/>
        <v>0</v>
      </c>
      <c r="AT135" s="41">
        <f t="shared" si="108"/>
        <v>0</v>
      </c>
      <c r="AU135" s="49"/>
      <c r="AV135" s="50">
        <f t="shared" si="96"/>
        <v>0</v>
      </c>
      <c r="AW135" s="51"/>
      <c r="AX135" s="51">
        <f t="shared" si="109"/>
        <v>0</v>
      </c>
      <c r="AY135" s="50">
        <f t="shared" si="97"/>
        <v>0</v>
      </c>
      <c r="AZ135" s="51"/>
      <c r="BA135" s="51">
        <f t="shared" si="110"/>
        <v>0</v>
      </c>
      <c r="BB135" s="50">
        <f t="shared" si="98"/>
        <v>0</v>
      </c>
      <c r="BC135" s="51"/>
      <c r="BD135" s="51">
        <f t="shared" si="111"/>
        <v>0</v>
      </c>
      <c r="BE135" s="50">
        <f t="shared" si="99"/>
        <v>0</v>
      </c>
      <c r="BF135" s="51"/>
      <c r="BG135" s="51">
        <f t="shared" si="112"/>
        <v>0</v>
      </c>
      <c r="BH135" s="50">
        <f t="shared" si="100"/>
        <v>0</v>
      </c>
      <c r="BS135" s="106">
        <f t="shared" si="113"/>
        <v>0</v>
      </c>
      <c r="BT135" s="111">
        <f t="shared" si="114"/>
        <v>0</v>
      </c>
      <c r="BU135" s="111">
        <f t="shared" si="115"/>
        <v>0</v>
      </c>
      <c r="BV135" s="111">
        <f t="shared" si="116"/>
        <v>0</v>
      </c>
      <c r="BW135" s="111">
        <f t="shared" si="117"/>
        <v>0</v>
      </c>
      <c r="BX135" s="111">
        <f t="shared" si="118"/>
        <v>0</v>
      </c>
      <c r="BY135" s="111">
        <f t="shared" si="119"/>
        <v>0</v>
      </c>
      <c r="BZ135" s="111">
        <f t="shared" si="120"/>
        <v>0</v>
      </c>
      <c r="CA135" s="115">
        <f t="shared" si="121"/>
        <v>0</v>
      </c>
    </row>
    <row r="136" spans="2:87" x14ac:dyDescent="0.25">
      <c r="B136" s="5" t="s">
        <v>14</v>
      </c>
      <c r="C136" s="10" t="s">
        <v>31</v>
      </c>
      <c r="E136" s="1">
        <f t="shared" si="89"/>
        <v>0</v>
      </c>
      <c r="G136" s="8">
        <f t="shared" si="90"/>
        <v>0</v>
      </c>
      <c r="H136" s="1">
        <v>7.5300000000000006E-2</v>
      </c>
      <c r="I136" s="25">
        <f t="shared" si="91"/>
        <v>3.8107287449392718E-5</v>
      </c>
      <c r="J136" s="1">
        <v>0.10299999999999999</v>
      </c>
      <c r="K136" s="18">
        <f t="shared" si="92"/>
        <v>4.8130841121495321E-2</v>
      </c>
      <c r="L136" s="1">
        <v>8.3900000000000002E-2</v>
      </c>
      <c r="M136" s="25">
        <f t="shared" si="93"/>
        <v>3.9205607476635512E-2</v>
      </c>
      <c r="N136" s="1" t="s">
        <v>43</v>
      </c>
      <c r="P136" s="1">
        <v>1148</v>
      </c>
      <c r="Q136" s="1">
        <v>720</v>
      </c>
      <c r="R136" s="8">
        <f t="shared" si="101"/>
        <v>428</v>
      </c>
      <c r="S136" s="1">
        <v>1034</v>
      </c>
      <c r="T136" s="1">
        <v>635</v>
      </c>
      <c r="U136" s="8">
        <f t="shared" si="102"/>
        <v>399</v>
      </c>
      <c r="V136" s="1">
        <v>1256</v>
      </c>
      <c r="W136" s="1">
        <v>803</v>
      </c>
      <c r="X136" s="8">
        <f t="shared" si="103"/>
        <v>453</v>
      </c>
      <c r="AA136" s="8">
        <f t="shared" si="104"/>
        <v>0</v>
      </c>
      <c r="AD136" s="8">
        <f t="shared" si="105"/>
        <v>0</v>
      </c>
      <c r="AG136" s="8">
        <f t="shared" si="106"/>
        <v>0</v>
      </c>
      <c r="AJ136" s="1">
        <v>136</v>
      </c>
      <c r="AK136" s="8">
        <v>1663</v>
      </c>
      <c r="AP136" s="1">
        <v>119.5</v>
      </c>
      <c r="AQ136" s="40">
        <f t="shared" si="94"/>
        <v>12.046370967741936</v>
      </c>
      <c r="AR136" s="40">
        <f t="shared" si="107"/>
        <v>83.65535394265234</v>
      </c>
      <c r="AS136" s="40">
        <f t="shared" si="95"/>
        <v>21.683467741935484</v>
      </c>
      <c r="AT136" s="41">
        <f t="shared" si="108"/>
        <v>150.57963709677418</v>
      </c>
      <c r="AU136" s="49">
        <v>1.8</v>
      </c>
      <c r="AV136" s="50">
        <f t="shared" si="96"/>
        <v>3.6734693877551021</v>
      </c>
      <c r="AW136" s="51">
        <v>3.3</v>
      </c>
      <c r="AX136" s="51">
        <f t="shared" si="109"/>
        <v>1.4999999999999998</v>
      </c>
      <c r="AY136" s="50">
        <f t="shared" si="97"/>
        <v>3.0612244897959178</v>
      </c>
      <c r="AZ136" s="51">
        <v>3.7</v>
      </c>
      <c r="BA136" s="51">
        <f t="shared" si="110"/>
        <v>1.9000000000000001</v>
      </c>
      <c r="BB136" s="50">
        <f t="shared" si="98"/>
        <v>3.8775510204081636</v>
      </c>
      <c r="BC136" s="51">
        <v>3.7</v>
      </c>
      <c r="BD136" s="51">
        <f t="shared" si="111"/>
        <v>1.9000000000000001</v>
      </c>
      <c r="BE136" s="50">
        <f t="shared" si="99"/>
        <v>3.8775510204081636</v>
      </c>
      <c r="BF136" s="51">
        <v>2.5</v>
      </c>
      <c r="BG136" s="51">
        <f t="shared" si="112"/>
        <v>0.7</v>
      </c>
      <c r="BH136" s="50">
        <f t="shared" si="100"/>
        <v>1.4285714285714286</v>
      </c>
      <c r="BI136" s="1">
        <v>22.5</v>
      </c>
      <c r="BJ136" s="106">
        <v>2.36</v>
      </c>
      <c r="BK136" s="106">
        <v>5</v>
      </c>
      <c r="BL136" s="111">
        <v>3.3610000000000002</v>
      </c>
      <c r="BM136" s="111">
        <v>6.2409999999999997</v>
      </c>
      <c r="BN136" s="111">
        <v>9.56</v>
      </c>
      <c r="BO136" s="111">
        <v>8.3209999999999997</v>
      </c>
      <c r="BP136" s="111">
        <v>12.167</v>
      </c>
      <c r="BQ136" s="111">
        <v>19.02</v>
      </c>
      <c r="BR136" s="111">
        <v>23.4</v>
      </c>
      <c r="BS136" s="106">
        <f t="shared" si="113"/>
        <v>1.4399999999999997</v>
      </c>
      <c r="BT136" s="111">
        <f t="shared" si="114"/>
        <v>3.3190000000000008</v>
      </c>
      <c r="BU136" s="111">
        <f t="shared" si="115"/>
        <v>4.7590000000000003</v>
      </c>
      <c r="BV136" s="111">
        <f t="shared" si="116"/>
        <v>2.08</v>
      </c>
      <c r="BW136" s="111">
        <f t="shared" si="117"/>
        <v>3.5199999999999996</v>
      </c>
      <c r="BX136" s="111">
        <f t="shared" si="118"/>
        <v>6.8529999999999998</v>
      </c>
      <c r="BY136" s="111">
        <f t="shared" si="119"/>
        <v>5.3140000000000001</v>
      </c>
      <c r="BZ136" s="111">
        <f t="shared" si="120"/>
        <v>1.0930000000000009</v>
      </c>
      <c r="CA136" s="115">
        <f t="shared" si="121"/>
        <v>4.379999999999999</v>
      </c>
      <c r="CB136" s="122">
        <f>BK136/$BJ136</f>
        <v>2.1186440677966103</v>
      </c>
      <c r="CC136" s="122">
        <f t="shared" ref="CC136" si="156">BL136/$BJ136</f>
        <v>1.4241525423728816</v>
      </c>
      <c r="CD136" s="122">
        <f t="shared" ref="CD136" si="157">BM136/$BJ136</f>
        <v>2.6444915254237289</v>
      </c>
      <c r="CE136" s="122">
        <f t="shared" ref="CE136" si="158">BN136/$BJ136</f>
        <v>4.0508474576271194</v>
      </c>
      <c r="CF136" s="122">
        <f t="shared" ref="CF136" si="159">BO136/$BJ136</f>
        <v>3.5258474576271186</v>
      </c>
      <c r="CG136" s="122">
        <f t="shared" ref="CG136" si="160">BP136/$BJ136</f>
        <v>5.1555084745762718</v>
      </c>
      <c r="CH136" s="122">
        <f t="shared" ref="CH136" si="161">BQ136/$BJ136</f>
        <v>8.0593220338983045</v>
      </c>
      <c r="CI136" s="92">
        <f t="shared" ref="CI136" si="162">BR136/$BJ136</f>
        <v>9.9152542372881349</v>
      </c>
    </row>
    <row r="137" spans="2:87" x14ac:dyDescent="0.25">
      <c r="C137" s="10" t="s">
        <v>32</v>
      </c>
      <c r="E137" s="1">
        <f t="shared" si="89"/>
        <v>0</v>
      </c>
      <c r="G137" s="8">
        <f t="shared" si="90"/>
        <v>0</v>
      </c>
      <c r="H137" s="1">
        <v>7.4499999999999997E-2</v>
      </c>
      <c r="I137" s="25">
        <f t="shared" si="91"/>
        <v>3.7702429149797566E-5</v>
      </c>
      <c r="J137" s="1">
        <v>0.1002</v>
      </c>
      <c r="K137" s="18">
        <f t="shared" si="92"/>
        <v>4.6822429906542055E-2</v>
      </c>
      <c r="L137" s="1">
        <v>8.3500000000000005E-2</v>
      </c>
      <c r="M137" s="25">
        <f t="shared" si="93"/>
        <v>3.901869158878505E-2</v>
      </c>
      <c r="P137" s="1">
        <v>1131</v>
      </c>
      <c r="Q137" s="1">
        <v>704</v>
      </c>
      <c r="R137" s="8">
        <f t="shared" si="101"/>
        <v>427</v>
      </c>
      <c r="S137" s="1">
        <v>1018</v>
      </c>
      <c r="T137" s="1">
        <v>630</v>
      </c>
      <c r="U137" s="8">
        <f t="shared" si="102"/>
        <v>388</v>
      </c>
      <c r="V137" s="1">
        <v>1237</v>
      </c>
      <c r="W137" s="1">
        <v>771</v>
      </c>
      <c r="X137" s="8">
        <f t="shared" si="103"/>
        <v>466</v>
      </c>
      <c r="AA137" s="8">
        <f t="shared" si="104"/>
        <v>0</v>
      </c>
      <c r="AD137" s="8">
        <f t="shared" si="105"/>
        <v>0</v>
      </c>
      <c r="AG137" s="8">
        <f t="shared" si="106"/>
        <v>0</v>
      </c>
      <c r="AJ137" s="1">
        <v>138</v>
      </c>
      <c r="AK137" s="8">
        <v>1658</v>
      </c>
      <c r="AQ137" s="40">
        <f t="shared" si="94"/>
        <v>0</v>
      </c>
      <c r="AR137" s="40">
        <f t="shared" si="107"/>
        <v>0</v>
      </c>
      <c r="AS137" s="40">
        <f t="shared" si="95"/>
        <v>0</v>
      </c>
      <c r="AT137" s="41">
        <f t="shared" si="108"/>
        <v>0</v>
      </c>
      <c r="AU137" s="49"/>
      <c r="AV137" s="50">
        <f t="shared" si="96"/>
        <v>0</v>
      </c>
      <c r="AW137" s="51"/>
      <c r="AX137" s="51">
        <f t="shared" si="109"/>
        <v>0</v>
      </c>
      <c r="AY137" s="50">
        <f t="shared" si="97"/>
        <v>0</v>
      </c>
      <c r="AZ137" s="51"/>
      <c r="BA137" s="51">
        <f t="shared" si="110"/>
        <v>0</v>
      </c>
      <c r="BB137" s="50">
        <f t="shared" si="98"/>
        <v>0</v>
      </c>
      <c r="BC137" s="51"/>
      <c r="BD137" s="51">
        <f t="shared" si="111"/>
        <v>0</v>
      </c>
      <c r="BE137" s="50">
        <f t="shared" si="99"/>
        <v>0</v>
      </c>
      <c r="BF137" s="51"/>
      <c r="BG137" s="51">
        <f t="shared" si="112"/>
        <v>0</v>
      </c>
      <c r="BH137" s="50">
        <f t="shared" si="100"/>
        <v>0</v>
      </c>
      <c r="BS137" s="106">
        <f t="shared" si="113"/>
        <v>0</v>
      </c>
      <c r="BT137" s="111">
        <f t="shared" si="114"/>
        <v>0</v>
      </c>
      <c r="BU137" s="111">
        <f t="shared" si="115"/>
        <v>0</v>
      </c>
      <c r="BV137" s="111">
        <f t="shared" si="116"/>
        <v>0</v>
      </c>
      <c r="BW137" s="111">
        <f t="shared" si="117"/>
        <v>0</v>
      </c>
      <c r="BX137" s="111">
        <f t="shared" si="118"/>
        <v>0</v>
      </c>
      <c r="BY137" s="111">
        <f t="shared" si="119"/>
        <v>0</v>
      </c>
      <c r="BZ137" s="111">
        <f t="shared" si="120"/>
        <v>0</v>
      </c>
      <c r="CA137" s="115">
        <f t="shared" si="121"/>
        <v>0</v>
      </c>
    </row>
    <row r="138" spans="2:87" x14ac:dyDescent="0.25">
      <c r="C138" s="10" t="s">
        <v>33</v>
      </c>
      <c r="E138" s="1">
        <f t="shared" ref="E138:E201" si="163">(D138/1000)/Rtst1</f>
        <v>0</v>
      </c>
      <c r="G138" s="8">
        <f t="shared" ref="G138:G201" si="164">(F138/1000)/Rtst1</f>
        <v>0</v>
      </c>
      <c r="I138" s="25">
        <f t="shared" ref="I138:I201" si="165">H138/Rtst2</f>
        <v>0</v>
      </c>
      <c r="J138" s="1">
        <v>0.1027</v>
      </c>
      <c r="K138" s="18">
        <f t="shared" ref="K138:K201" si="166">J138/Rtst3</f>
        <v>4.7990654205607476E-2</v>
      </c>
      <c r="L138" s="1">
        <v>8.4699999999999998E-2</v>
      </c>
      <c r="M138" s="25">
        <f t="shared" ref="M138:M201" si="167">L138/Rtst3</f>
        <v>3.9579439252336444E-2</v>
      </c>
      <c r="R138" s="8">
        <f t="shared" si="101"/>
        <v>0</v>
      </c>
      <c r="U138" s="8">
        <f t="shared" si="102"/>
        <v>0</v>
      </c>
      <c r="X138" s="8">
        <f t="shared" si="103"/>
        <v>0</v>
      </c>
      <c r="AA138" s="8">
        <f t="shared" si="104"/>
        <v>0</v>
      </c>
      <c r="AD138" s="8">
        <f t="shared" si="105"/>
        <v>0</v>
      </c>
      <c r="AG138" s="8">
        <f t="shared" si="106"/>
        <v>0</v>
      </c>
      <c r="AJ138" s="1">
        <v>135</v>
      </c>
      <c r="AK138" s="8">
        <v>1663</v>
      </c>
      <c r="AQ138" s="40">
        <f t="shared" ref="AQ138:AQ201" si="168">(AP138/Rtst11)*1000</f>
        <v>0</v>
      </c>
      <c r="AR138" s="40">
        <f t="shared" si="107"/>
        <v>0</v>
      </c>
      <c r="AS138" s="40">
        <f t="shared" ref="AS138:AS201" si="169">(AQ138*Vtst11)/1000</f>
        <v>0</v>
      </c>
      <c r="AT138" s="41">
        <f t="shared" si="108"/>
        <v>0</v>
      </c>
      <c r="AU138" s="49"/>
      <c r="AV138" s="50">
        <f t="shared" ref="AV138:AV201" si="170">AU138/Rtst12</f>
        <v>0</v>
      </c>
      <c r="AW138" s="51"/>
      <c r="AX138" s="51">
        <f t="shared" si="109"/>
        <v>0</v>
      </c>
      <c r="AY138" s="50">
        <f t="shared" ref="AY138:AY201" si="171">AX138/Rtst12</f>
        <v>0</v>
      </c>
      <c r="AZ138" s="51"/>
      <c r="BA138" s="51">
        <f t="shared" si="110"/>
        <v>0</v>
      </c>
      <c r="BB138" s="50">
        <f t="shared" ref="BB138:BB201" si="172">BA138/Rtst12</f>
        <v>0</v>
      </c>
      <c r="BC138" s="51"/>
      <c r="BD138" s="51">
        <f t="shared" si="111"/>
        <v>0</v>
      </c>
      <c r="BE138" s="50">
        <f t="shared" ref="BE138:BE201" si="173">BD138/Rtst12</f>
        <v>0</v>
      </c>
      <c r="BF138" s="51"/>
      <c r="BG138" s="51">
        <f t="shared" si="112"/>
        <v>0</v>
      </c>
      <c r="BH138" s="50">
        <f t="shared" ref="BH138:BH201" si="174">BG138/Rtst12</f>
        <v>0</v>
      </c>
      <c r="BS138" s="106">
        <f t="shared" si="113"/>
        <v>0</v>
      </c>
      <c r="BT138" s="111">
        <f t="shared" si="114"/>
        <v>0</v>
      </c>
      <c r="BU138" s="111">
        <f t="shared" si="115"/>
        <v>0</v>
      </c>
      <c r="BV138" s="111">
        <f t="shared" si="116"/>
        <v>0</v>
      </c>
      <c r="BW138" s="111">
        <f t="shared" si="117"/>
        <v>0</v>
      </c>
      <c r="BX138" s="111">
        <f t="shared" si="118"/>
        <v>0</v>
      </c>
      <c r="BY138" s="111">
        <f t="shared" si="119"/>
        <v>0</v>
      </c>
      <c r="BZ138" s="111">
        <f t="shared" si="120"/>
        <v>0</v>
      </c>
      <c r="CA138" s="115">
        <f t="shared" si="121"/>
        <v>0</v>
      </c>
    </row>
    <row r="139" spans="2:87" x14ac:dyDescent="0.25">
      <c r="C139" s="10" t="s">
        <v>34</v>
      </c>
      <c r="E139" s="1">
        <f t="shared" si="163"/>
        <v>0</v>
      </c>
      <c r="G139" s="8">
        <f t="shared" si="164"/>
        <v>0</v>
      </c>
      <c r="I139" s="25">
        <f t="shared" si="165"/>
        <v>0</v>
      </c>
      <c r="J139" s="1">
        <v>0.10009999999999999</v>
      </c>
      <c r="K139" s="18">
        <f t="shared" si="166"/>
        <v>4.6775700934579431E-2</v>
      </c>
      <c r="L139" s="1">
        <v>8.3500000000000005E-2</v>
      </c>
      <c r="M139" s="25">
        <f t="shared" si="167"/>
        <v>3.901869158878505E-2</v>
      </c>
      <c r="R139" s="8">
        <f t="shared" ref="R139:R202" si="175">P139-Q139</f>
        <v>0</v>
      </c>
      <c r="U139" s="8">
        <f t="shared" ref="U139:U202" si="176">S139-T139</f>
        <v>0</v>
      </c>
      <c r="X139" s="8">
        <f t="shared" ref="X139:X202" si="177">V139-W139</f>
        <v>0</v>
      </c>
      <c r="AA139" s="8">
        <f t="shared" ref="AA139:AA202" si="178">(Y139+Z139)/2</f>
        <v>0</v>
      </c>
      <c r="AD139" s="8">
        <f t="shared" ref="AD139:AD202" si="179">(AB139+AC139)/2</f>
        <v>0</v>
      </c>
      <c r="AG139" s="8">
        <f t="shared" ref="AG139:AG202" si="180">(AE139+AF139)/2</f>
        <v>0</v>
      </c>
      <c r="AJ139" s="1">
        <v>135</v>
      </c>
      <c r="AK139" s="8">
        <v>1662</v>
      </c>
      <c r="AQ139" s="40">
        <f t="shared" si="168"/>
        <v>0</v>
      </c>
      <c r="AR139" s="40">
        <f t="shared" ref="AR139:AR202" si="181">(AQ139/144)*1000</f>
        <v>0</v>
      </c>
      <c r="AS139" s="40">
        <f t="shared" si="169"/>
        <v>0</v>
      </c>
      <c r="AT139" s="41">
        <f t="shared" ref="AT139:AT202" si="182">(AS139/144)*1000</f>
        <v>0</v>
      </c>
      <c r="AU139" s="49"/>
      <c r="AV139" s="50">
        <f t="shared" si="170"/>
        <v>0</v>
      </c>
      <c r="AW139" s="51"/>
      <c r="AX139" s="51">
        <f t="shared" ref="AX139:AX202" si="183">AW139-AU139</f>
        <v>0</v>
      </c>
      <c r="AY139" s="50">
        <f t="shared" si="171"/>
        <v>0</v>
      </c>
      <c r="AZ139" s="51"/>
      <c r="BA139" s="51">
        <f t="shared" ref="BA139:BA202" si="184">AZ139-AU139</f>
        <v>0</v>
      </c>
      <c r="BB139" s="50">
        <f t="shared" si="172"/>
        <v>0</v>
      </c>
      <c r="BC139" s="51"/>
      <c r="BD139" s="51">
        <f t="shared" ref="BD139:BD202" si="185">BC139-AU139</f>
        <v>0</v>
      </c>
      <c r="BE139" s="50">
        <f t="shared" si="173"/>
        <v>0</v>
      </c>
      <c r="BF139" s="51"/>
      <c r="BG139" s="51">
        <f t="shared" ref="BG139:BG202" si="186">BF139-AU139</f>
        <v>0</v>
      </c>
      <c r="BH139" s="50">
        <f t="shared" si="174"/>
        <v>0</v>
      </c>
      <c r="BS139" s="106">
        <f t="shared" ref="BS139:BS202" si="187">(BM139-BL139)/2</f>
        <v>0</v>
      </c>
      <c r="BT139" s="111">
        <f t="shared" ref="BT139:BT202" si="188">BN139-BM139</f>
        <v>0</v>
      </c>
      <c r="BU139" s="111">
        <f t="shared" ref="BU139:BU202" si="189">BS139+BT139</f>
        <v>0</v>
      </c>
      <c r="BV139" s="111">
        <f t="shared" ref="BV139:BV202" si="190">BO139-BM139</f>
        <v>0</v>
      </c>
      <c r="BW139" s="111">
        <f t="shared" ref="BW139:BW202" si="191">BV139+BS139</f>
        <v>0</v>
      </c>
      <c r="BX139" s="111">
        <f t="shared" ref="BX139:BX202" si="192">BQ139-BP139</f>
        <v>0</v>
      </c>
      <c r="BY139" s="111">
        <f t="shared" ref="BY139:BY202" si="193">BP139-BX139</f>
        <v>0</v>
      </c>
      <c r="BZ139" s="111">
        <f t="shared" ref="BZ139:BZ202" si="194">BX139-(4*BS139)</f>
        <v>0</v>
      </c>
      <c r="CA139" s="115">
        <f t="shared" ref="CA139:CA202" si="195">BR139-BQ139</f>
        <v>0</v>
      </c>
    </row>
    <row r="140" spans="2:87" x14ac:dyDescent="0.25">
      <c r="C140" s="10" t="s">
        <v>29</v>
      </c>
      <c r="E140" s="1">
        <f t="shared" si="163"/>
        <v>0</v>
      </c>
      <c r="G140" s="8">
        <f t="shared" si="164"/>
        <v>0</v>
      </c>
      <c r="I140" s="25">
        <f t="shared" si="165"/>
        <v>0</v>
      </c>
      <c r="K140" s="18">
        <f t="shared" si="166"/>
        <v>0</v>
      </c>
      <c r="M140" s="25">
        <f t="shared" si="167"/>
        <v>0</v>
      </c>
      <c r="R140" s="8">
        <f t="shared" si="175"/>
        <v>0</v>
      </c>
      <c r="U140" s="8">
        <f t="shared" si="176"/>
        <v>0</v>
      </c>
      <c r="X140" s="8">
        <f t="shared" si="177"/>
        <v>0</v>
      </c>
      <c r="AA140" s="8">
        <f t="shared" si="178"/>
        <v>0</v>
      </c>
      <c r="AD140" s="8">
        <f t="shared" si="179"/>
        <v>0</v>
      </c>
      <c r="AG140" s="8">
        <f t="shared" si="180"/>
        <v>0</v>
      </c>
      <c r="AQ140" s="40">
        <f t="shared" si="168"/>
        <v>0</v>
      </c>
      <c r="AR140" s="40">
        <f t="shared" si="181"/>
        <v>0</v>
      </c>
      <c r="AS140" s="40">
        <f t="shared" si="169"/>
        <v>0</v>
      </c>
      <c r="AT140" s="41">
        <f t="shared" si="182"/>
        <v>0</v>
      </c>
      <c r="AU140" s="49"/>
      <c r="AV140" s="50">
        <f t="shared" si="170"/>
        <v>0</v>
      </c>
      <c r="AW140" s="51"/>
      <c r="AX140" s="51">
        <f t="shared" si="183"/>
        <v>0</v>
      </c>
      <c r="AY140" s="50">
        <f t="shared" si="171"/>
        <v>0</v>
      </c>
      <c r="AZ140" s="51"/>
      <c r="BA140" s="51">
        <f t="shared" si="184"/>
        <v>0</v>
      </c>
      <c r="BB140" s="50">
        <f t="shared" si="172"/>
        <v>0</v>
      </c>
      <c r="BC140" s="51"/>
      <c r="BD140" s="51">
        <f t="shared" si="185"/>
        <v>0</v>
      </c>
      <c r="BE140" s="50">
        <f t="shared" si="173"/>
        <v>0</v>
      </c>
      <c r="BF140" s="51"/>
      <c r="BG140" s="51">
        <f t="shared" si="186"/>
        <v>0</v>
      </c>
      <c r="BH140" s="50">
        <f t="shared" si="174"/>
        <v>0</v>
      </c>
      <c r="BS140" s="106">
        <f t="shared" si="187"/>
        <v>0</v>
      </c>
      <c r="BT140" s="111">
        <f t="shared" si="188"/>
        <v>0</v>
      </c>
      <c r="BU140" s="111">
        <f t="shared" si="189"/>
        <v>0</v>
      </c>
      <c r="BV140" s="111">
        <f t="shared" si="190"/>
        <v>0</v>
      </c>
      <c r="BW140" s="111">
        <f t="shared" si="191"/>
        <v>0</v>
      </c>
      <c r="BX140" s="111">
        <f t="shared" si="192"/>
        <v>0</v>
      </c>
      <c r="BY140" s="111">
        <f t="shared" si="193"/>
        <v>0</v>
      </c>
      <c r="BZ140" s="111">
        <f t="shared" si="194"/>
        <v>0</v>
      </c>
      <c r="CA140" s="115">
        <f t="shared" si="195"/>
        <v>0</v>
      </c>
    </row>
    <row r="141" spans="2:87" x14ac:dyDescent="0.25">
      <c r="C141" s="10" t="s">
        <v>30</v>
      </c>
      <c r="E141" s="1">
        <f t="shared" si="163"/>
        <v>0</v>
      </c>
      <c r="G141" s="8">
        <f t="shared" si="164"/>
        <v>0</v>
      </c>
      <c r="I141" s="25">
        <f t="shared" si="165"/>
        <v>0</v>
      </c>
      <c r="K141" s="18">
        <f t="shared" si="166"/>
        <v>0</v>
      </c>
      <c r="M141" s="25">
        <f t="shared" si="167"/>
        <v>0</v>
      </c>
      <c r="R141" s="8">
        <f t="shared" si="175"/>
        <v>0</v>
      </c>
      <c r="U141" s="8">
        <f t="shared" si="176"/>
        <v>0</v>
      </c>
      <c r="X141" s="8">
        <f t="shared" si="177"/>
        <v>0</v>
      </c>
      <c r="AA141" s="8">
        <f t="shared" si="178"/>
        <v>0</v>
      </c>
      <c r="AD141" s="8">
        <f t="shared" si="179"/>
        <v>0</v>
      </c>
      <c r="AG141" s="8">
        <f t="shared" si="180"/>
        <v>0</v>
      </c>
      <c r="AQ141" s="40">
        <f t="shared" si="168"/>
        <v>0</v>
      </c>
      <c r="AR141" s="40">
        <f t="shared" si="181"/>
        <v>0</v>
      </c>
      <c r="AS141" s="40">
        <f t="shared" si="169"/>
        <v>0</v>
      </c>
      <c r="AT141" s="41">
        <f t="shared" si="182"/>
        <v>0</v>
      </c>
      <c r="AU141" s="49"/>
      <c r="AV141" s="50">
        <f t="shared" si="170"/>
        <v>0</v>
      </c>
      <c r="AW141" s="51"/>
      <c r="AX141" s="51">
        <f t="shared" si="183"/>
        <v>0</v>
      </c>
      <c r="AY141" s="50">
        <f t="shared" si="171"/>
        <v>0</v>
      </c>
      <c r="AZ141" s="51"/>
      <c r="BA141" s="51">
        <f t="shared" si="184"/>
        <v>0</v>
      </c>
      <c r="BB141" s="50">
        <f t="shared" si="172"/>
        <v>0</v>
      </c>
      <c r="BC141" s="51"/>
      <c r="BD141" s="51">
        <f t="shared" si="185"/>
        <v>0</v>
      </c>
      <c r="BE141" s="50">
        <f t="shared" si="173"/>
        <v>0</v>
      </c>
      <c r="BF141" s="51"/>
      <c r="BG141" s="51">
        <f t="shared" si="186"/>
        <v>0</v>
      </c>
      <c r="BH141" s="50">
        <f t="shared" si="174"/>
        <v>0</v>
      </c>
      <c r="BS141" s="106">
        <f t="shared" si="187"/>
        <v>0</v>
      </c>
      <c r="BT141" s="111">
        <f t="shared" si="188"/>
        <v>0</v>
      </c>
      <c r="BU141" s="111">
        <f t="shared" si="189"/>
        <v>0</v>
      </c>
      <c r="BV141" s="111">
        <f t="shared" si="190"/>
        <v>0</v>
      </c>
      <c r="BW141" s="111">
        <f t="shared" si="191"/>
        <v>0</v>
      </c>
      <c r="BX141" s="111">
        <f t="shared" si="192"/>
        <v>0</v>
      </c>
      <c r="BY141" s="111">
        <f t="shared" si="193"/>
        <v>0</v>
      </c>
      <c r="BZ141" s="111">
        <f t="shared" si="194"/>
        <v>0</v>
      </c>
      <c r="CA141" s="115">
        <f t="shared" si="195"/>
        <v>0</v>
      </c>
    </row>
    <row r="142" spans="2:87" x14ac:dyDescent="0.25">
      <c r="C142" s="10" t="s">
        <v>10</v>
      </c>
      <c r="E142" s="1">
        <f t="shared" si="163"/>
        <v>0</v>
      </c>
      <c r="G142" s="8">
        <f t="shared" si="164"/>
        <v>0</v>
      </c>
      <c r="I142" s="25">
        <f t="shared" si="165"/>
        <v>0</v>
      </c>
      <c r="K142" s="18">
        <f t="shared" si="166"/>
        <v>0</v>
      </c>
      <c r="M142" s="25">
        <f t="shared" si="167"/>
        <v>0</v>
      </c>
      <c r="R142" s="8">
        <f t="shared" si="175"/>
        <v>0</v>
      </c>
      <c r="U142" s="8">
        <f t="shared" si="176"/>
        <v>0</v>
      </c>
      <c r="X142" s="8">
        <f t="shared" si="177"/>
        <v>0</v>
      </c>
      <c r="AA142" s="8">
        <f t="shared" si="178"/>
        <v>0</v>
      </c>
      <c r="AD142" s="8">
        <f t="shared" si="179"/>
        <v>0</v>
      </c>
      <c r="AG142" s="8">
        <f t="shared" si="180"/>
        <v>0</v>
      </c>
      <c r="AQ142" s="40">
        <f t="shared" si="168"/>
        <v>0</v>
      </c>
      <c r="AR142" s="40">
        <f t="shared" si="181"/>
        <v>0</v>
      </c>
      <c r="AS142" s="40">
        <f t="shared" si="169"/>
        <v>0</v>
      </c>
      <c r="AT142" s="41">
        <f t="shared" si="182"/>
        <v>0</v>
      </c>
      <c r="AU142" s="49"/>
      <c r="AV142" s="50">
        <f t="shared" si="170"/>
        <v>0</v>
      </c>
      <c r="AW142" s="51"/>
      <c r="AX142" s="51">
        <f t="shared" si="183"/>
        <v>0</v>
      </c>
      <c r="AY142" s="50">
        <f t="shared" si="171"/>
        <v>0</v>
      </c>
      <c r="AZ142" s="51"/>
      <c r="BA142" s="51">
        <f t="shared" si="184"/>
        <v>0</v>
      </c>
      <c r="BB142" s="50">
        <f t="shared" si="172"/>
        <v>0</v>
      </c>
      <c r="BC142" s="51"/>
      <c r="BD142" s="51">
        <f t="shared" si="185"/>
        <v>0</v>
      </c>
      <c r="BE142" s="50">
        <f t="shared" si="173"/>
        <v>0</v>
      </c>
      <c r="BF142" s="51"/>
      <c r="BG142" s="51">
        <f t="shared" si="186"/>
        <v>0</v>
      </c>
      <c r="BH142" s="50">
        <f t="shared" si="174"/>
        <v>0</v>
      </c>
      <c r="BS142" s="106">
        <f t="shared" si="187"/>
        <v>0</v>
      </c>
      <c r="BT142" s="111">
        <f t="shared" si="188"/>
        <v>0</v>
      </c>
      <c r="BU142" s="111">
        <f t="shared" si="189"/>
        <v>0</v>
      </c>
      <c r="BV142" s="111">
        <f t="shared" si="190"/>
        <v>0</v>
      </c>
      <c r="BW142" s="111">
        <f t="shared" si="191"/>
        <v>0</v>
      </c>
      <c r="BX142" s="111">
        <f t="shared" si="192"/>
        <v>0</v>
      </c>
      <c r="BY142" s="111">
        <f t="shared" si="193"/>
        <v>0</v>
      </c>
      <c r="BZ142" s="111">
        <f t="shared" si="194"/>
        <v>0</v>
      </c>
      <c r="CA142" s="115">
        <f t="shared" si="195"/>
        <v>0</v>
      </c>
    </row>
    <row r="143" spans="2:87" x14ac:dyDescent="0.25">
      <c r="C143" s="10" t="s">
        <v>35</v>
      </c>
      <c r="E143" s="1">
        <f t="shared" si="163"/>
        <v>0</v>
      </c>
      <c r="G143" s="8">
        <f t="shared" si="164"/>
        <v>0</v>
      </c>
      <c r="I143" s="25">
        <f t="shared" si="165"/>
        <v>0</v>
      </c>
      <c r="K143" s="18">
        <f t="shared" si="166"/>
        <v>0</v>
      </c>
      <c r="M143" s="25">
        <f t="shared" si="167"/>
        <v>0</v>
      </c>
      <c r="R143" s="8">
        <f t="shared" si="175"/>
        <v>0</v>
      </c>
      <c r="U143" s="8">
        <f t="shared" si="176"/>
        <v>0</v>
      </c>
      <c r="X143" s="8">
        <f t="shared" si="177"/>
        <v>0</v>
      </c>
      <c r="AA143" s="8">
        <f t="shared" si="178"/>
        <v>0</v>
      </c>
      <c r="AD143" s="8">
        <f t="shared" si="179"/>
        <v>0</v>
      </c>
      <c r="AG143" s="8">
        <f t="shared" si="180"/>
        <v>0</v>
      </c>
      <c r="AQ143" s="40">
        <f t="shared" si="168"/>
        <v>0</v>
      </c>
      <c r="AR143" s="40">
        <f t="shared" si="181"/>
        <v>0</v>
      </c>
      <c r="AS143" s="40">
        <f t="shared" si="169"/>
        <v>0</v>
      </c>
      <c r="AT143" s="41">
        <f t="shared" si="182"/>
        <v>0</v>
      </c>
      <c r="AU143" s="49"/>
      <c r="AV143" s="50">
        <f t="shared" si="170"/>
        <v>0</v>
      </c>
      <c r="AW143" s="51"/>
      <c r="AX143" s="51">
        <f t="shared" si="183"/>
        <v>0</v>
      </c>
      <c r="AY143" s="50">
        <f t="shared" si="171"/>
        <v>0</v>
      </c>
      <c r="AZ143" s="51"/>
      <c r="BA143" s="51">
        <f t="shared" si="184"/>
        <v>0</v>
      </c>
      <c r="BB143" s="50">
        <f t="shared" si="172"/>
        <v>0</v>
      </c>
      <c r="BC143" s="51"/>
      <c r="BD143" s="51">
        <f t="shared" si="185"/>
        <v>0</v>
      </c>
      <c r="BE143" s="50">
        <f t="shared" si="173"/>
        <v>0</v>
      </c>
      <c r="BF143" s="51"/>
      <c r="BG143" s="51">
        <f t="shared" si="186"/>
        <v>0</v>
      </c>
      <c r="BH143" s="50">
        <f t="shared" si="174"/>
        <v>0</v>
      </c>
      <c r="BS143" s="106">
        <f t="shared" si="187"/>
        <v>0</v>
      </c>
      <c r="BT143" s="111">
        <f t="shared" si="188"/>
        <v>0</v>
      </c>
      <c r="BU143" s="111">
        <f t="shared" si="189"/>
        <v>0</v>
      </c>
      <c r="BV143" s="111">
        <f t="shared" si="190"/>
        <v>0</v>
      </c>
      <c r="BW143" s="111">
        <f t="shared" si="191"/>
        <v>0</v>
      </c>
      <c r="BX143" s="111">
        <f t="shared" si="192"/>
        <v>0</v>
      </c>
      <c r="BY143" s="111">
        <f t="shared" si="193"/>
        <v>0</v>
      </c>
      <c r="BZ143" s="111">
        <f t="shared" si="194"/>
        <v>0</v>
      </c>
      <c r="CA143" s="115">
        <f t="shared" si="195"/>
        <v>0</v>
      </c>
    </row>
    <row r="144" spans="2:87" x14ac:dyDescent="0.25">
      <c r="C144" s="10" t="s">
        <v>36</v>
      </c>
      <c r="E144" s="1">
        <f t="shared" si="163"/>
        <v>0</v>
      </c>
      <c r="G144" s="8">
        <f t="shared" si="164"/>
        <v>0</v>
      </c>
      <c r="I144" s="25">
        <f t="shared" si="165"/>
        <v>0</v>
      </c>
      <c r="J144" s="1">
        <v>5.8400000000000001E-2</v>
      </c>
      <c r="K144" s="18">
        <f t="shared" si="166"/>
        <v>2.7289719626168222E-2</v>
      </c>
      <c r="M144" s="25">
        <f t="shared" si="167"/>
        <v>0</v>
      </c>
      <c r="R144" s="8">
        <f t="shared" si="175"/>
        <v>0</v>
      </c>
      <c r="U144" s="8">
        <f t="shared" si="176"/>
        <v>0</v>
      </c>
      <c r="X144" s="8">
        <f t="shared" si="177"/>
        <v>0</v>
      </c>
      <c r="AA144" s="8">
        <f t="shared" si="178"/>
        <v>0</v>
      </c>
      <c r="AD144" s="8">
        <f t="shared" si="179"/>
        <v>0</v>
      </c>
      <c r="AG144" s="8">
        <f t="shared" si="180"/>
        <v>0</v>
      </c>
      <c r="AQ144" s="40">
        <f t="shared" si="168"/>
        <v>0</v>
      </c>
      <c r="AR144" s="40">
        <f t="shared" si="181"/>
        <v>0</v>
      </c>
      <c r="AS144" s="40">
        <f t="shared" si="169"/>
        <v>0</v>
      </c>
      <c r="AT144" s="41">
        <f t="shared" si="182"/>
        <v>0</v>
      </c>
      <c r="AU144" s="49"/>
      <c r="AV144" s="50">
        <f t="shared" si="170"/>
        <v>0</v>
      </c>
      <c r="AW144" s="51"/>
      <c r="AX144" s="51">
        <f t="shared" si="183"/>
        <v>0</v>
      </c>
      <c r="AY144" s="50">
        <f t="shared" si="171"/>
        <v>0</v>
      </c>
      <c r="AZ144" s="51"/>
      <c r="BA144" s="51">
        <f t="shared" si="184"/>
        <v>0</v>
      </c>
      <c r="BB144" s="50">
        <f t="shared" si="172"/>
        <v>0</v>
      </c>
      <c r="BC144" s="51"/>
      <c r="BD144" s="51">
        <f t="shared" si="185"/>
        <v>0</v>
      </c>
      <c r="BE144" s="50">
        <f t="shared" si="173"/>
        <v>0</v>
      </c>
      <c r="BF144" s="51"/>
      <c r="BG144" s="51">
        <f t="shared" si="186"/>
        <v>0</v>
      </c>
      <c r="BH144" s="50">
        <f t="shared" si="174"/>
        <v>0</v>
      </c>
      <c r="BS144" s="106">
        <f t="shared" si="187"/>
        <v>0</v>
      </c>
      <c r="BT144" s="111">
        <f t="shared" si="188"/>
        <v>0</v>
      </c>
      <c r="BU144" s="111">
        <f t="shared" si="189"/>
        <v>0</v>
      </c>
      <c r="BV144" s="111">
        <f t="shared" si="190"/>
        <v>0</v>
      </c>
      <c r="BW144" s="111">
        <f t="shared" si="191"/>
        <v>0</v>
      </c>
      <c r="BX144" s="111">
        <f t="shared" si="192"/>
        <v>0</v>
      </c>
      <c r="BY144" s="111">
        <f t="shared" si="193"/>
        <v>0</v>
      </c>
      <c r="BZ144" s="111">
        <f t="shared" si="194"/>
        <v>0</v>
      </c>
      <c r="CA144" s="115">
        <f t="shared" si="195"/>
        <v>0</v>
      </c>
    </row>
    <row r="145" spans="1:87" x14ac:dyDescent="0.25">
      <c r="A145" s="5" t="s">
        <v>18</v>
      </c>
      <c r="B145" s="5" t="s">
        <v>9</v>
      </c>
      <c r="C145" s="10" t="s">
        <v>31</v>
      </c>
      <c r="D145" s="1">
        <v>4.8</v>
      </c>
      <c r="E145" s="1">
        <f t="shared" si="163"/>
        <v>5.2344601962922566E-9</v>
      </c>
      <c r="F145" s="1">
        <v>1.7</v>
      </c>
      <c r="G145" s="8">
        <f t="shared" si="164"/>
        <v>1.8538713195201745E-9</v>
      </c>
      <c r="H145" s="1">
        <v>7.9100000000000004E-2</v>
      </c>
      <c r="I145" s="25">
        <f t="shared" si="165"/>
        <v>4.0030364372469637E-5</v>
      </c>
      <c r="J145" s="1">
        <v>8.0699999999999994E-2</v>
      </c>
      <c r="K145" s="18">
        <f t="shared" si="166"/>
        <v>3.771028037383177E-2</v>
      </c>
      <c r="L145" s="1">
        <v>9.0499999999999997E-2</v>
      </c>
      <c r="M145" s="25">
        <f t="shared" si="167"/>
        <v>4.2289719626168218E-2</v>
      </c>
      <c r="N145" s="1" t="s">
        <v>43</v>
      </c>
      <c r="P145" s="1">
        <v>1044</v>
      </c>
      <c r="Q145" s="1">
        <v>630</v>
      </c>
      <c r="R145" s="8">
        <f t="shared" si="175"/>
        <v>414</v>
      </c>
      <c r="S145" s="1">
        <v>940</v>
      </c>
      <c r="T145" s="1">
        <v>561</v>
      </c>
      <c r="U145" s="8">
        <f t="shared" si="176"/>
        <v>379</v>
      </c>
      <c r="V145" s="1">
        <v>1156</v>
      </c>
      <c r="W145" s="1">
        <v>709</v>
      </c>
      <c r="X145" s="8">
        <f t="shared" si="177"/>
        <v>447</v>
      </c>
      <c r="AA145" s="8">
        <f t="shared" si="178"/>
        <v>0</v>
      </c>
      <c r="AD145" s="8">
        <f t="shared" si="179"/>
        <v>0</v>
      </c>
      <c r="AG145" s="8">
        <f t="shared" si="180"/>
        <v>0</v>
      </c>
      <c r="AH145" s="1">
        <v>130</v>
      </c>
      <c r="AI145" s="8">
        <v>1411</v>
      </c>
      <c r="AJ145" s="1">
        <v>113</v>
      </c>
      <c r="AK145" s="8">
        <v>1636</v>
      </c>
      <c r="AL145" s="1">
        <v>134</v>
      </c>
      <c r="AM145" s="8">
        <v>1851</v>
      </c>
      <c r="AP145" s="1">
        <v>55.5</v>
      </c>
      <c r="AQ145" s="40">
        <f t="shared" si="168"/>
        <v>5.594758064516129</v>
      </c>
      <c r="AR145" s="40">
        <f t="shared" si="181"/>
        <v>38.852486559139784</v>
      </c>
      <c r="AS145" s="40">
        <f t="shared" si="169"/>
        <v>10.070564516129032</v>
      </c>
      <c r="AT145" s="41">
        <f t="shared" si="182"/>
        <v>69.934475806451616</v>
      </c>
      <c r="AU145" s="49">
        <v>1.5</v>
      </c>
      <c r="AV145" s="50">
        <f t="shared" si="170"/>
        <v>3.0612244897959182</v>
      </c>
      <c r="AW145" s="51">
        <v>3.1</v>
      </c>
      <c r="AX145" s="51">
        <f t="shared" si="183"/>
        <v>1.6</v>
      </c>
      <c r="AY145" s="50">
        <f t="shared" si="171"/>
        <v>3.2653061224489797</v>
      </c>
      <c r="AZ145" s="51">
        <v>3.3</v>
      </c>
      <c r="BA145" s="51">
        <f t="shared" si="184"/>
        <v>1.7999999999999998</v>
      </c>
      <c r="BB145" s="50">
        <f t="shared" si="172"/>
        <v>3.6734693877551017</v>
      </c>
      <c r="BC145" s="51">
        <v>3.3</v>
      </c>
      <c r="BD145" s="51">
        <f t="shared" si="185"/>
        <v>1.7999999999999998</v>
      </c>
      <c r="BE145" s="50">
        <f t="shared" si="173"/>
        <v>3.6734693877551017</v>
      </c>
      <c r="BF145" s="51">
        <v>2.1</v>
      </c>
      <c r="BG145" s="51">
        <f t="shared" si="186"/>
        <v>0.60000000000000009</v>
      </c>
      <c r="BH145" s="50">
        <f t="shared" si="174"/>
        <v>1.2244897959183676</v>
      </c>
      <c r="BI145" s="1">
        <v>22.3</v>
      </c>
      <c r="BJ145" s="106">
        <v>2.56</v>
      </c>
      <c r="BK145" s="111">
        <v>5.4</v>
      </c>
      <c r="BL145" s="111">
        <v>3.6</v>
      </c>
      <c r="BM145" s="111">
        <v>6.72</v>
      </c>
      <c r="BN145" s="111">
        <v>10.481</v>
      </c>
      <c r="BO145" s="111">
        <v>9.0399999999999991</v>
      </c>
      <c r="BP145" s="111">
        <v>13.180999999999999</v>
      </c>
      <c r="BQ145" s="111">
        <v>20.6</v>
      </c>
      <c r="BR145" s="111">
        <v>25.2</v>
      </c>
      <c r="BS145" s="106">
        <f t="shared" si="187"/>
        <v>1.5599999999999998</v>
      </c>
      <c r="BT145" s="111">
        <f t="shared" si="188"/>
        <v>3.7610000000000001</v>
      </c>
      <c r="BU145" s="111">
        <f t="shared" si="189"/>
        <v>5.3209999999999997</v>
      </c>
      <c r="BV145" s="111">
        <f t="shared" si="190"/>
        <v>2.3199999999999994</v>
      </c>
      <c r="BW145" s="111">
        <f t="shared" si="191"/>
        <v>3.879999999999999</v>
      </c>
      <c r="BX145" s="111">
        <f t="shared" si="192"/>
        <v>7.4190000000000023</v>
      </c>
      <c r="BY145" s="111">
        <f t="shared" si="193"/>
        <v>5.7619999999999969</v>
      </c>
      <c r="BZ145" s="111">
        <f t="shared" si="194"/>
        <v>1.1790000000000029</v>
      </c>
      <c r="CA145" s="115">
        <f t="shared" si="195"/>
        <v>4.5999999999999979</v>
      </c>
      <c r="CB145" s="122">
        <f>BK145/$BJ145</f>
        <v>2.109375</v>
      </c>
      <c r="CC145" s="122">
        <f t="shared" ref="CC145" si="196">BL145/$BJ145</f>
        <v>1.40625</v>
      </c>
      <c r="CD145" s="122">
        <f t="shared" ref="CD145" si="197">BM145/$BJ145</f>
        <v>2.625</v>
      </c>
      <c r="CE145" s="122">
        <f t="shared" ref="CE145" si="198">BN145/$BJ145</f>
        <v>4.0941406249999996</v>
      </c>
      <c r="CF145" s="122">
        <f t="shared" ref="CF145" si="199">BO145/$BJ145</f>
        <v>3.5312499999999996</v>
      </c>
      <c r="CG145" s="122">
        <f t="shared" ref="CG145" si="200">BP145/$BJ145</f>
        <v>5.1488281249999996</v>
      </c>
      <c r="CH145" s="122">
        <f t="shared" ref="CH145" si="201">BQ145/$BJ145</f>
        <v>8.046875</v>
      </c>
      <c r="CI145" s="92">
        <f t="shared" ref="CI145" si="202">BR145/$BJ145</f>
        <v>9.84375</v>
      </c>
    </row>
    <row r="146" spans="1:87" x14ac:dyDescent="0.25">
      <c r="C146" s="10" t="s">
        <v>32</v>
      </c>
      <c r="D146" s="1">
        <v>4.8</v>
      </c>
      <c r="E146" s="1">
        <f t="shared" si="163"/>
        <v>5.2344601962922566E-9</v>
      </c>
      <c r="F146" s="1">
        <v>1.6</v>
      </c>
      <c r="G146" s="8">
        <f t="shared" si="164"/>
        <v>1.7448200654307526E-9</v>
      </c>
      <c r="H146" s="1">
        <v>7.6999999999999999E-2</v>
      </c>
      <c r="I146" s="25">
        <f t="shared" si="165"/>
        <v>3.896761133603239E-5</v>
      </c>
      <c r="J146" s="1">
        <v>7.8799999999999995E-2</v>
      </c>
      <c r="K146" s="18">
        <f t="shared" si="166"/>
        <v>3.6822429906542054E-2</v>
      </c>
      <c r="L146" s="1">
        <v>0.09</v>
      </c>
      <c r="M146" s="25">
        <f t="shared" si="167"/>
        <v>4.2056074766355138E-2</v>
      </c>
      <c r="P146" s="1">
        <v>1095</v>
      </c>
      <c r="Q146" s="1">
        <v>635</v>
      </c>
      <c r="R146" s="8">
        <f t="shared" si="175"/>
        <v>460</v>
      </c>
      <c r="S146" s="1">
        <v>977</v>
      </c>
      <c r="T146" s="1">
        <v>571</v>
      </c>
      <c r="U146" s="8">
        <f t="shared" si="176"/>
        <v>406</v>
      </c>
      <c r="V146" s="1">
        <v>1203</v>
      </c>
      <c r="W146" s="1">
        <v>706</v>
      </c>
      <c r="X146" s="8">
        <f t="shared" si="177"/>
        <v>497</v>
      </c>
      <c r="AA146" s="8">
        <f t="shared" si="178"/>
        <v>0</v>
      </c>
      <c r="AD146" s="8">
        <f t="shared" si="179"/>
        <v>0</v>
      </c>
      <c r="AG146" s="8">
        <f t="shared" si="180"/>
        <v>0</v>
      </c>
      <c r="AH146" s="1">
        <v>145</v>
      </c>
      <c r="AI146" s="8">
        <v>1393</v>
      </c>
      <c r="AJ146" s="1">
        <v>114</v>
      </c>
      <c r="AK146" s="8">
        <v>1632</v>
      </c>
      <c r="AL146" s="1">
        <v>149</v>
      </c>
      <c r="AM146" s="8">
        <v>1822</v>
      </c>
      <c r="AQ146" s="40">
        <f t="shared" si="168"/>
        <v>0</v>
      </c>
      <c r="AR146" s="40">
        <f t="shared" si="181"/>
        <v>0</v>
      </c>
      <c r="AS146" s="40">
        <f t="shared" si="169"/>
        <v>0</v>
      </c>
      <c r="AT146" s="41">
        <f t="shared" si="182"/>
        <v>0</v>
      </c>
      <c r="AU146" s="49"/>
      <c r="AV146" s="50">
        <f t="shared" si="170"/>
        <v>0</v>
      </c>
      <c r="AW146" s="51"/>
      <c r="AX146" s="51">
        <f t="shared" si="183"/>
        <v>0</v>
      </c>
      <c r="AY146" s="50">
        <f t="shared" si="171"/>
        <v>0</v>
      </c>
      <c r="AZ146" s="51"/>
      <c r="BA146" s="51">
        <f t="shared" si="184"/>
        <v>0</v>
      </c>
      <c r="BB146" s="50">
        <f t="shared" si="172"/>
        <v>0</v>
      </c>
      <c r="BC146" s="51"/>
      <c r="BD146" s="51">
        <f t="shared" si="185"/>
        <v>0</v>
      </c>
      <c r="BE146" s="50">
        <f t="shared" si="173"/>
        <v>0</v>
      </c>
      <c r="BF146" s="51"/>
      <c r="BG146" s="51">
        <f t="shared" si="186"/>
        <v>0</v>
      </c>
      <c r="BH146" s="50">
        <f t="shared" si="174"/>
        <v>0</v>
      </c>
      <c r="BS146" s="106">
        <f t="shared" si="187"/>
        <v>0</v>
      </c>
      <c r="BT146" s="111">
        <f t="shared" si="188"/>
        <v>0</v>
      </c>
      <c r="BU146" s="111">
        <f t="shared" si="189"/>
        <v>0</v>
      </c>
      <c r="BV146" s="111">
        <f t="shared" si="190"/>
        <v>0</v>
      </c>
      <c r="BW146" s="111">
        <f t="shared" si="191"/>
        <v>0</v>
      </c>
      <c r="BX146" s="111">
        <f t="shared" si="192"/>
        <v>0</v>
      </c>
      <c r="BY146" s="111">
        <f t="shared" si="193"/>
        <v>0</v>
      </c>
      <c r="BZ146" s="111">
        <f t="shared" si="194"/>
        <v>0</v>
      </c>
      <c r="CA146" s="115">
        <f t="shared" si="195"/>
        <v>0</v>
      </c>
    </row>
    <row r="147" spans="1:87" x14ac:dyDescent="0.25">
      <c r="C147" s="10" t="s">
        <v>33</v>
      </c>
      <c r="D147" s="1">
        <v>4.9000000000000004</v>
      </c>
      <c r="E147" s="1">
        <f t="shared" si="163"/>
        <v>5.3435114503816805E-9</v>
      </c>
      <c r="F147" s="1">
        <v>1.3</v>
      </c>
      <c r="G147" s="8">
        <f t="shared" si="164"/>
        <v>1.4176663031624862E-9</v>
      </c>
      <c r="I147" s="25">
        <f t="shared" si="165"/>
        <v>0</v>
      </c>
      <c r="J147" s="1">
        <v>8.0500000000000002E-2</v>
      </c>
      <c r="K147" s="18">
        <f t="shared" si="166"/>
        <v>3.7616822429906542E-2</v>
      </c>
      <c r="L147" s="1">
        <v>9.06E-2</v>
      </c>
      <c r="M147" s="25">
        <f t="shared" si="167"/>
        <v>4.2336448598130835E-2</v>
      </c>
      <c r="R147" s="8">
        <f t="shared" si="175"/>
        <v>0</v>
      </c>
      <c r="U147" s="8">
        <f t="shared" si="176"/>
        <v>0</v>
      </c>
      <c r="X147" s="8">
        <f t="shared" si="177"/>
        <v>0</v>
      </c>
      <c r="Y147" s="31">
        <v>745</v>
      </c>
      <c r="Z147" s="32">
        <v>725</v>
      </c>
      <c r="AA147" s="8">
        <f t="shared" si="178"/>
        <v>735</v>
      </c>
      <c r="AB147" s="1">
        <v>825</v>
      </c>
      <c r="AC147" s="32">
        <v>805</v>
      </c>
      <c r="AD147" s="8">
        <f t="shared" si="179"/>
        <v>815</v>
      </c>
      <c r="AE147" s="1">
        <v>915</v>
      </c>
      <c r="AF147" s="1">
        <v>895</v>
      </c>
      <c r="AG147" s="8">
        <f t="shared" si="180"/>
        <v>905</v>
      </c>
      <c r="AH147" s="1">
        <v>129</v>
      </c>
      <c r="AI147" s="8">
        <v>1414</v>
      </c>
      <c r="AJ147" s="1">
        <v>112</v>
      </c>
      <c r="AK147" s="8">
        <v>1637</v>
      </c>
      <c r="AL147" s="1">
        <v>133</v>
      </c>
      <c r="AM147" s="8">
        <v>1853</v>
      </c>
      <c r="AQ147" s="40">
        <f t="shared" si="168"/>
        <v>0</v>
      </c>
      <c r="AR147" s="40">
        <f t="shared" si="181"/>
        <v>0</v>
      </c>
      <c r="AS147" s="40">
        <f t="shared" si="169"/>
        <v>0</v>
      </c>
      <c r="AT147" s="41">
        <f t="shared" si="182"/>
        <v>0</v>
      </c>
      <c r="AU147" s="49"/>
      <c r="AV147" s="50">
        <f t="shared" si="170"/>
        <v>0</v>
      </c>
      <c r="AW147" s="51"/>
      <c r="AX147" s="51">
        <f t="shared" si="183"/>
        <v>0</v>
      </c>
      <c r="AY147" s="50">
        <f t="shared" si="171"/>
        <v>0</v>
      </c>
      <c r="AZ147" s="51"/>
      <c r="BA147" s="51">
        <f t="shared" si="184"/>
        <v>0</v>
      </c>
      <c r="BB147" s="50">
        <f t="shared" si="172"/>
        <v>0</v>
      </c>
      <c r="BC147" s="51"/>
      <c r="BD147" s="51">
        <f t="shared" si="185"/>
        <v>0</v>
      </c>
      <c r="BE147" s="50">
        <f t="shared" si="173"/>
        <v>0</v>
      </c>
      <c r="BF147" s="51"/>
      <c r="BG147" s="51">
        <f t="shared" si="186"/>
        <v>0</v>
      </c>
      <c r="BH147" s="50">
        <f t="shared" si="174"/>
        <v>0</v>
      </c>
      <c r="BS147" s="106">
        <f t="shared" si="187"/>
        <v>0</v>
      </c>
      <c r="BT147" s="111">
        <f t="shared" si="188"/>
        <v>0</v>
      </c>
      <c r="BU147" s="111">
        <f t="shared" si="189"/>
        <v>0</v>
      </c>
      <c r="BV147" s="111">
        <f t="shared" si="190"/>
        <v>0</v>
      </c>
      <c r="BW147" s="111">
        <f t="shared" si="191"/>
        <v>0</v>
      </c>
      <c r="BX147" s="111">
        <f t="shared" si="192"/>
        <v>0</v>
      </c>
      <c r="BY147" s="111">
        <f t="shared" si="193"/>
        <v>0</v>
      </c>
      <c r="BZ147" s="111">
        <f t="shared" si="194"/>
        <v>0</v>
      </c>
      <c r="CA147" s="115">
        <f t="shared" si="195"/>
        <v>0</v>
      </c>
    </row>
    <row r="148" spans="1:87" x14ac:dyDescent="0.25">
      <c r="C148" s="10" t="s">
        <v>34</v>
      </c>
      <c r="D148" s="1">
        <v>4.9000000000000004</v>
      </c>
      <c r="E148" s="1">
        <f t="shared" si="163"/>
        <v>5.3435114503816805E-9</v>
      </c>
      <c r="F148" s="1">
        <v>1.5</v>
      </c>
      <c r="G148" s="8">
        <f t="shared" si="164"/>
        <v>1.6357688113413305E-9</v>
      </c>
      <c r="I148" s="25">
        <f t="shared" si="165"/>
        <v>0</v>
      </c>
      <c r="J148" s="1">
        <v>8.1199999999999994E-2</v>
      </c>
      <c r="K148" s="18">
        <f t="shared" si="166"/>
        <v>3.7943925233644857E-2</v>
      </c>
      <c r="L148" s="1">
        <v>9.0399999999999994E-2</v>
      </c>
      <c r="M148" s="25">
        <f t="shared" si="167"/>
        <v>4.2242990654205601E-2</v>
      </c>
      <c r="R148" s="8">
        <f t="shared" si="175"/>
        <v>0</v>
      </c>
      <c r="U148" s="8">
        <f t="shared" si="176"/>
        <v>0</v>
      </c>
      <c r="X148" s="8">
        <f t="shared" si="177"/>
        <v>0</v>
      </c>
      <c r="Y148" s="31">
        <v>728</v>
      </c>
      <c r="Z148" s="32">
        <v>710</v>
      </c>
      <c r="AA148" s="8">
        <f t="shared" si="178"/>
        <v>719</v>
      </c>
      <c r="AB148" s="1">
        <v>815</v>
      </c>
      <c r="AC148" s="32">
        <v>780</v>
      </c>
      <c r="AD148" s="8">
        <f t="shared" si="179"/>
        <v>797.5</v>
      </c>
      <c r="AE148" s="1">
        <v>890</v>
      </c>
      <c r="AF148" s="1">
        <v>865</v>
      </c>
      <c r="AG148" s="8">
        <f t="shared" si="180"/>
        <v>877.5</v>
      </c>
      <c r="AH148" s="1">
        <v>129</v>
      </c>
      <c r="AI148" s="8">
        <v>1413</v>
      </c>
      <c r="AJ148" s="1">
        <v>111</v>
      </c>
      <c r="AK148" s="8">
        <v>1639</v>
      </c>
      <c r="AL148" s="1">
        <v>133</v>
      </c>
      <c r="AM148" s="8">
        <v>1855</v>
      </c>
      <c r="AQ148" s="40">
        <f t="shared" si="168"/>
        <v>0</v>
      </c>
      <c r="AR148" s="40">
        <f t="shared" si="181"/>
        <v>0</v>
      </c>
      <c r="AS148" s="40">
        <f t="shared" si="169"/>
        <v>0</v>
      </c>
      <c r="AT148" s="41">
        <f t="shared" si="182"/>
        <v>0</v>
      </c>
      <c r="AU148" s="49"/>
      <c r="AV148" s="50">
        <f t="shared" si="170"/>
        <v>0</v>
      </c>
      <c r="AW148" s="51"/>
      <c r="AX148" s="51">
        <f t="shared" si="183"/>
        <v>0</v>
      </c>
      <c r="AY148" s="50">
        <f t="shared" si="171"/>
        <v>0</v>
      </c>
      <c r="AZ148" s="51"/>
      <c r="BA148" s="51">
        <f t="shared" si="184"/>
        <v>0</v>
      </c>
      <c r="BB148" s="50">
        <f t="shared" si="172"/>
        <v>0</v>
      </c>
      <c r="BC148" s="51"/>
      <c r="BD148" s="51">
        <f t="shared" si="185"/>
        <v>0</v>
      </c>
      <c r="BE148" s="50">
        <f t="shared" si="173"/>
        <v>0</v>
      </c>
      <c r="BF148" s="51"/>
      <c r="BG148" s="51">
        <f t="shared" si="186"/>
        <v>0</v>
      </c>
      <c r="BH148" s="50">
        <f t="shared" si="174"/>
        <v>0</v>
      </c>
      <c r="BS148" s="106">
        <f t="shared" si="187"/>
        <v>0</v>
      </c>
      <c r="BT148" s="111">
        <f t="shared" si="188"/>
        <v>0</v>
      </c>
      <c r="BU148" s="111">
        <f t="shared" si="189"/>
        <v>0</v>
      </c>
      <c r="BV148" s="111">
        <f t="shared" si="190"/>
        <v>0</v>
      </c>
      <c r="BW148" s="111">
        <f t="shared" si="191"/>
        <v>0</v>
      </c>
      <c r="BX148" s="111">
        <f t="shared" si="192"/>
        <v>0</v>
      </c>
      <c r="BY148" s="111">
        <f t="shared" si="193"/>
        <v>0</v>
      </c>
      <c r="BZ148" s="111">
        <f t="shared" si="194"/>
        <v>0</v>
      </c>
      <c r="CA148" s="115">
        <f t="shared" si="195"/>
        <v>0</v>
      </c>
    </row>
    <row r="149" spans="1:87" x14ac:dyDescent="0.25">
      <c r="C149" s="10" t="s">
        <v>29</v>
      </c>
      <c r="D149" s="1">
        <v>4.8</v>
      </c>
      <c r="E149" s="1">
        <f t="shared" si="163"/>
        <v>5.2344601962922566E-9</v>
      </c>
      <c r="F149" s="1">
        <v>1.3</v>
      </c>
      <c r="G149" s="8">
        <f t="shared" si="164"/>
        <v>1.4176663031624862E-9</v>
      </c>
      <c r="I149" s="25">
        <f t="shared" si="165"/>
        <v>0</v>
      </c>
      <c r="K149" s="18">
        <f t="shared" si="166"/>
        <v>0</v>
      </c>
      <c r="M149" s="25">
        <f t="shared" si="167"/>
        <v>0</v>
      </c>
      <c r="R149" s="8">
        <f t="shared" si="175"/>
        <v>0</v>
      </c>
      <c r="U149" s="8">
        <f t="shared" si="176"/>
        <v>0</v>
      </c>
      <c r="X149" s="8">
        <f t="shared" si="177"/>
        <v>0</v>
      </c>
      <c r="AA149" s="8">
        <f t="shared" si="178"/>
        <v>0</v>
      </c>
      <c r="AD149" s="8">
        <f t="shared" si="179"/>
        <v>0</v>
      </c>
      <c r="AG149" s="8">
        <f t="shared" si="180"/>
        <v>0</v>
      </c>
      <c r="AQ149" s="40">
        <f t="shared" si="168"/>
        <v>0</v>
      </c>
      <c r="AR149" s="40">
        <f t="shared" si="181"/>
        <v>0</v>
      </c>
      <c r="AS149" s="40">
        <f t="shared" si="169"/>
        <v>0</v>
      </c>
      <c r="AT149" s="41">
        <f t="shared" si="182"/>
        <v>0</v>
      </c>
      <c r="AU149" s="49"/>
      <c r="AV149" s="50">
        <f t="shared" si="170"/>
        <v>0</v>
      </c>
      <c r="AW149" s="51"/>
      <c r="AX149" s="51">
        <f t="shared" si="183"/>
        <v>0</v>
      </c>
      <c r="AY149" s="50">
        <f t="shared" si="171"/>
        <v>0</v>
      </c>
      <c r="AZ149" s="51"/>
      <c r="BA149" s="51">
        <f t="shared" si="184"/>
        <v>0</v>
      </c>
      <c r="BB149" s="50">
        <f t="shared" si="172"/>
        <v>0</v>
      </c>
      <c r="BC149" s="51"/>
      <c r="BD149" s="51">
        <f t="shared" si="185"/>
        <v>0</v>
      </c>
      <c r="BE149" s="50">
        <f t="shared" si="173"/>
        <v>0</v>
      </c>
      <c r="BF149" s="51"/>
      <c r="BG149" s="51">
        <f t="shared" si="186"/>
        <v>0</v>
      </c>
      <c r="BH149" s="50">
        <f t="shared" si="174"/>
        <v>0</v>
      </c>
      <c r="BS149" s="106">
        <f t="shared" si="187"/>
        <v>0</v>
      </c>
      <c r="BT149" s="111">
        <f t="shared" si="188"/>
        <v>0</v>
      </c>
      <c r="BU149" s="111">
        <f t="shared" si="189"/>
        <v>0</v>
      </c>
      <c r="BV149" s="111">
        <f t="shared" si="190"/>
        <v>0</v>
      </c>
      <c r="BW149" s="111">
        <f t="shared" si="191"/>
        <v>0</v>
      </c>
      <c r="BX149" s="111">
        <f t="shared" si="192"/>
        <v>0</v>
      </c>
      <c r="BY149" s="111">
        <f t="shared" si="193"/>
        <v>0</v>
      </c>
      <c r="BZ149" s="111">
        <f t="shared" si="194"/>
        <v>0</v>
      </c>
      <c r="CA149" s="115">
        <f t="shared" si="195"/>
        <v>0</v>
      </c>
    </row>
    <row r="150" spans="1:87" x14ac:dyDescent="0.25">
      <c r="C150" s="10" t="s">
        <v>30</v>
      </c>
      <c r="E150" s="1">
        <f t="shared" si="163"/>
        <v>0</v>
      </c>
      <c r="F150" s="1" t="s">
        <v>90</v>
      </c>
      <c r="G150" s="8" t="e">
        <f t="shared" si="164"/>
        <v>#VALUE!</v>
      </c>
      <c r="I150" s="25">
        <f t="shared" si="165"/>
        <v>0</v>
      </c>
      <c r="K150" s="18">
        <f t="shared" si="166"/>
        <v>0</v>
      </c>
      <c r="M150" s="25">
        <f t="shared" si="167"/>
        <v>0</v>
      </c>
      <c r="R150" s="8">
        <f t="shared" si="175"/>
        <v>0</v>
      </c>
      <c r="U150" s="8">
        <f t="shared" si="176"/>
        <v>0</v>
      </c>
      <c r="X150" s="8">
        <f t="shared" si="177"/>
        <v>0</v>
      </c>
      <c r="AA150" s="8">
        <f t="shared" si="178"/>
        <v>0</v>
      </c>
      <c r="AD150" s="8">
        <f t="shared" si="179"/>
        <v>0</v>
      </c>
      <c r="AG150" s="8">
        <f t="shared" si="180"/>
        <v>0</v>
      </c>
      <c r="AQ150" s="40">
        <f t="shared" si="168"/>
        <v>0</v>
      </c>
      <c r="AR150" s="40">
        <f t="shared" si="181"/>
        <v>0</v>
      </c>
      <c r="AS150" s="40">
        <f t="shared" si="169"/>
        <v>0</v>
      </c>
      <c r="AT150" s="41">
        <f t="shared" si="182"/>
        <v>0</v>
      </c>
      <c r="AU150" s="49"/>
      <c r="AV150" s="50">
        <f t="shared" si="170"/>
        <v>0</v>
      </c>
      <c r="AW150" s="51"/>
      <c r="AX150" s="51">
        <f t="shared" si="183"/>
        <v>0</v>
      </c>
      <c r="AY150" s="50">
        <f t="shared" si="171"/>
        <v>0</v>
      </c>
      <c r="AZ150" s="51"/>
      <c r="BA150" s="51">
        <f t="shared" si="184"/>
        <v>0</v>
      </c>
      <c r="BB150" s="50">
        <f t="shared" si="172"/>
        <v>0</v>
      </c>
      <c r="BC150" s="51"/>
      <c r="BD150" s="51">
        <f t="shared" si="185"/>
        <v>0</v>
      </c>
      <c r="BE150" s="50">
        <f t="shared" si="173"/>
        <v>0</v>
      </c>
      <c r="BF150" s="51"/>
      <c r="BG150" s="51">
        <f t="shared" si="186"/>
        <v>0</v>
      </c>
      <c r="BH150" s="50">
        <f t="shared" si="174"/>
        <v>0</v>
      </c>
      <c r="BS150" s="106">
        <f t="shared" si="187"/>
        <v>0</v>
      </c>
      <c r="BT150" s="111">
        <f t="shared" si="188"/>
        <v>0</v>
      </c>
      <c r="BU150" s="111">
        <f t="shared" si="189"/>
        <v>0</v>
      </c>
      <c r="BV150" s="111">
        <f t="shared" si="190"/>
        <v>0</v>
      </c>
      <c r="BW150" s="111">
        <f t="shared" si="191"/>
        <v>0</v>
      </c>
      <c r="BX150" s="111">
        <f t="shared" si="192"/>
        <v>0</v>
      </c>
      <c r="BY150" s="111">
        <f t="shared" si="193"/>
        <v>0</v>
      </c>
      <c r="BZ150" s="111">
        <f t="shared" si="194"/>
        <v>0</v>
      </c>
      <c r="CA150" s="115">
        <f t="shared" si="195"/>
        <v>0</v>
      </c>
    </row>
    <row r="151" spans="1:87" x14ac:dyDescent="0.25">
      <c r="C151" s="10" t="s">
        <v>10</v>
      </c>
      <c r="E151" s="1">
        <f t="shared" si="163"/>
        <v>0</v>
      </c>
      <c r="G151" s="8">
        <f t="shared" si="164"/>
        <v>0</v>
      </c>
      <c r="I151" s="25">
        <f t="shared" si="165"/>
        <v>0</v>
      </c>
      <c r="K151" s="18">
        <f t="shared" si="166"/>
        <v>0</v>
      </c>
      <c r="M151" s="25">
        <f t="shared" si="167"/>
        <v>0</v>
      </c>
      <c r="R151" s="8">
        <f t="shared" si="175"/>
        <v>0</v>
      </c>
      <c r="U151" s="8">
        <f t="shared" si="176"/>
        <v>0</v>
      </c>
      <c r="X151" s="8">
        <f t="shared" si="177"/>
        <v>0</v>
      </c>
      <c r="AA151" s="8">
        <f t="shared" si="178"/>
        <v>0</v>
      </c>
      <c r="AD151" s="8">
        <f t="shared" si="179"/>
        <v>0</v>
      </c>
      <c r="AG151" s="8">
        <f t="shared" si="180"/>
        <v>0</v>
      </c>
      <c r="AQ151" s="40">
        <f t="shared" si="168"/>
        <v>0</v>
      </c>
      <c r="AR151" s="40">
        <f t="shared" si="181"/>
        <v>0</v>
      </c>
      <c r="AS151" s="40">
        <f t="shared" si="169"/>
        <v>0</v>
      </c>
      <c r="AT151" s="41">
        <f t="shared" si="182"/>
        <v>0</v>
      </c>
      <c r="AU151" s="49"/>
      <c r="AV151" s="50">
        <f t="shared" si="170"/>
        <v>0</v>
      </c>
      <c r="AW151" s="51"/>
      <c r="AX151" s="51">
        <f t="shared" si="183"/>
        <v>0</v>
      </c>
      <c r="AY151" s="50">
        <f t="shared" si="171"/>
        <v>0</v>
      </c>
      <c r="AZ151" s="51"/>
      <c r="BA151" s="51">
        <f t="shared" si="184"/>
        <v>0</v>
      </c>
      <c r="BB151" s="50">
        <f t="shared" si="172"/>
        <v>0</v>
      </c>
      <c r="BC151" s="51"/>
      <c r="BD151" s="51">
        <f t="shared" si="185"/>
        <v>0</v>
      </c>
      <c r="BE151" s="50">
        <f t="shared" si="173"/>
        <v>0</v>
      </c>
      <c r="BF151" s="51"/>
      <c r="BG151" s="51">
        <f t="shared" si="186"/>
        <v>0</v>
      </c>
      <c r="BH151" s="50">
        <f t="shared" si="174"/>
        <v>0</v>
      </c>
      <c r="BS151" s="106">
        <f t="shared" si="187"/>
        <v>0</v>
      </c>
      <c r="BT151" s="111">
        <f t="shared" si="188"/>
        <v>0</v>
      </c>
      <c r="BU151" s="111">
        <f t="shared" si="189"/>
        <v>0</v>
      </c>
      <c r="BV151" s="111">
        <f t="shared" si="190"/>
        <v>0</v>
      </c>
      <c r="BW151" s="111">
        <f t="shared" si="191"/>
        <v>0</v>
      </c>
      <c r="BX151" s="111">
        <f t="shared" si="192"/>
        <v>0</v>
      </c>
      <c r="BY151" s="111">
        <f t="shared" si="193"/>
        <v>0</v>
      </c>
      <c r="BZ151" s="111">
        <f t="shared" si="194"/>
        <v>0</v>
      </c>
      <c r="CA151" s="115">
        <f t="shared" si="195"/>
        <v>0</v>
      </c>
    </row>
    <row r="152" spans="1:87" x14ac:dyDescent="0.25">
      <c r="C152" s="10" t="s">
        <v>35</v>
      </c>
      <c r="D152" s="1">
        <v>5</v>
      </c>
      <c r="E152" s="1">
        <f t="shared" si="163"/>
        <v>5.4525627044711011E-9</v>
      </c>
      <c r="F152" s="1">
        <v>1.6</v>
      </c>
      <c r="G152" s="8">
        <f t="shared" si="164"/>
        <v>1.7448200654307526E-9</v>
      </c>
      <c r="I152" s="25">
        <f t="shared" si="165"/>
        <v>0</v>
      </c>
      <c r="K152" s="18">
        <f t="shared" si="166"/>
        <v>0</v>
      </c>
      <c r="M152" s="25">
        <f t="shared" si="167"/>
        <v>0</v>
      </c>
      <c r="R152" s="8">
        <f t="shared" si="175"/>
        <v>0</v>
      </c>
      <c r="U152" s="8">
        <f t="shared" si="176"/>
        <v>0</v>
      </c>
      <c r="X152" s="8">
        <f t="shared" si="177"/>
        <v>0</v>
      </c>
      <c r="AA152" s="8">
        <f t="shared" si="178"/>
        <v>0</v>
      </c>
      <c r="AD152" s="8">
        <f t="shared" si="179"/>
        <v>0</v>
      </c>
      <c r="AG152" s="8">
        <f t="shared" si="180"/>
        <v>0</v>
      </c>
      <c r="AQ152" s="40">
        <f t="shared" si="168"/>
        <v>0</v>
      </c>
      <c r="AR152" s="40">
        <f t="shared" si="181"/>
        <v>0</v>
      </c>
      <c r="AS152" s="40">
        <f t="shared" si="169"/>
        <v>0</v>
      </c>
      <c r="AT152" s="41">
        <f t="shared" si="182"/>
        <v>0</v>
      </c>
      <c r="AU152" s="49"/>
      <c r="AV152" s="50">
        <f t="shared" si="170"/>
        <v>0</v>
      </c>
      <c r="AW152" s="51"/>
      <c r="AX152" s="51">
        <f t="shared" si="183"/>
        <v>0</v>
      </c>
      <c r="AY152" s="50">
        <f t="shared" si="171"/>
        <v>0</v>
      </c>
      <c r="AZ152" s="51"/>
      <c r="BA152" s="51">
        <f t="shared" si="184"/>
        <v>0</v>
      </c>
      <c r="BB152" s="50">
        <f t="shared" si="172"/>
        <v>0</v>
      </c>
      <c r="BC152" s="51"/>
      <c r="BD152" s="51">
        <f t="shared" si="185"/>
        <v>0</v>
      </c>
      <c r="BE152" s="50">
        <f t="shared" si="173"/>
        <v>0</v>
      </c>
      <c r="BF152" s="51"/>
      <c r="BG152" s="51">
        <f t="shared" si="186"/>
        <v>0</v>
      </c>
      <c r="BH152" s="50">
        <f t="shared" si="174"/>
        <v>0</v>
      </c>
      <c r="BS152" s="106">
        <f t="shared" si="187"/>
        <v>0</v>
      </c>
      <c r="BT152" s="111">
        <f t="shared" si="188"/>
        <v>0</v>
      </c>
      <c r="BU152" s="111">
        <f t="shared" si="189"/>
        <v>0</v>
      </c>
      <c r="BV152" s="111">
        <f t="shared" si="190"/>
        <v>0</v>
      </c>
      <c r="BW152" s="111">
        <f t="shared" si="191"/>
        <v>0</v>
      </c>
      <c r="BX152" s="111">
        <f t="shared" si="192"/>
        <v>0</v>
      </c>
      <c r="BY152" s="111">
        <f t="shared" si="193"/>
        <v>0</v>
      </c>
      <c r="BZ152" s="111">
        <f t="shared" si="194"/>
        <v>0</v>
      </c>
      <c r="CA152" s="115">
        <f t="shared" si="195"/>
        <v>0</v>
      </c>
    </row>
    <row r="153" spans="1:87" x14ac:dyDescent="0.25">
      <c r="C153" s="10" t="s">
        <v>36</v>
      </c>
      <c r="D153" s="1">
        <v>4.5999999999999996</v>
      </c>
      <c r="E153" s="1">
        <f t="shared" si="163"/>
        <v>5.0163576881134129E-9</v>
      </c>
      <c r="F153" s="1">
        <v>1.5</v>
      </c>
      <c r="G153" s="8">
        <f t="shared" si="164"/>
        <v>1.6357688113413305E-9</v>
      </c>
      <c r="I153" s="25">
        <f t="shared" si="165"/>
        <v>0</v>
      </c>
      <c r="J153" s="1">
        <v>4.6600000000000003E-2</v>
      </c>
      <c r="K153" s="18">
        <f t="shared" si="166"/>
        <v>2.177570093457944E-2</v>
      </c>
      <c r="M153" s="25">
        <f t="shared" si="167"/>
        <v>0</v>
      </c>
      <c r="R153" s="8">
        <f t="shared" si="175"/>
        <v>0</v>
      </c>
      <c r="U153" s="8">
        <f t="shared" si="176"/>
        <v>0</v>
      </c>
      <c r="X153" s="8">
        <f t="shared" si="177"/>
        <v>0</v>
      </c>
      <c r="AA153" s="8">
        <f t="shared" si="178"/>
        <v>0</v>
      </c>
      <c r="AD153" s="8">
        <f t="shared" si="179"/>
        <v>0</v>
      </c>
      <c r="AG153" s="8">
        <f t="shared" si="180"/>
        <v>0</v>
      </c>
      <c r="AQ153" s="40">
        <f t="shared" si="168"/>
        <v>0</v>
      </c>
      <c r="AR153" s="40">
        <f t="shared" si="181"/>
        <v>0</v>
      </c>
      <c r="AS153" s="40">
        <f t="shared" si="169"/>
        <v>0</v>
      </c>
      <c r="AT153" s="41">
        <f t="shared" si="182"/>
        <v>0</v>
      </c>
      <c r="AU153" s="49"/>
      <c r="AV153" s="50">
        <f t="shared" si="170"/>
        <v>0</v>
      </c>
      <c r="AW153" s="51"/>
      <c r="AX153" s="51">
        <f t="shared" si="183"/>
        <v>0</v>
      </c>
      <c r="AY153" s="50">
        <f t="shared" si="171"/>
        <v>0</v>
      </c>
      <c r="AZ153" s="51"/>
      <c r="BA153" s="51">
        <f t="shared" si="184"/>
        <v>0</v>
      </c>
      <c r="BB153" s="50">
        <f t="shared" si="172"/>
        <v>0</v>
      </c>
      <c r="BC153" s="51"/>
      <c r="BD153" s="51">
        <f t="shared" si="185"/>
        <v>0</v>
      </c>
      <c r="BE153" s="50">
        <f t="shared" si="173"/>
        <v>0</v>
      </c>
      <c r="BF153" s="51"/>
      <c r="BG153" s="51">
        <f t="shared" si="186"/>
        <v>0</v>
      </c>
      <c r="BH153" s="50">
        <f t="shared" si="174"/>
        <v>0</v>
      </c>
      <c r="BS153" s="106">
        <f t="shared" si="187"/>
        <v>0</v>
      </c>
      <c r="BT153" s="111">
        <f t="shared" si="188"/>
        <v>0</v>
      </c>
      <c r="BU153" s="111">
        <f t="shared" si="189"/>
        <v>0</v>
      </c>
      <c r="BV153" s="111">
        <f t="shared" si="190"/>
        <v>0</v>
      </c>
      <c r="BW153" s="111">
        <f t="shared" si="191"/>
        <v>0</v>
      </c>
      <c r="BX153" s="111">
        <f t="shared" si="192"/>
        <v>0</v>
      </c>
      <c r="BY153" s="111">
        <f t="shared" si="193"/>
        <v>0</v>
      </c>
      <c r="BZ153" s="111">
        <f t="shared" si="194"/>
        <v>0</v>
      </c>
      <c r="CA153" s="115">
        <f t="shared" si="195"/>
        <v>0</v>
      </c>
    </row>
    <row r="154" spans="1:87" x14ac:dyDescent="0.25">
      <c r="B154" s="5" t="s">
        <v>11</v>
      </c>
      <c r="C154" s="10" t="s">
        <v>31</v>
      </c>
      <c r="E154" s="1">
        <f t="shared" si="163"/>
        <v>0</v>
      </c>
      <c r="G154" s="8">
        <f t="shared" si="164"/>
        <v>0</v>
      </c>
      <c r="H154" s="1">
        <v>8.1799999999999998E-2</v>
      </c>
      <c r="I154" s="25">
        <f t="shared" si="165"/>
        <v>4.1396761133603235E-5</v>
      </c>
      <c r="J154" s="1">
        <v>7.9799999999999996E-2</v>
      </c>
      <c r="K154" s="18">
        <f t="shared" si="166"/>
        <v>3.728971962616822E-2</v>
      </c>
      <c r="L154" s="1">
        <v>9.0700000000000003E-2</v>
      </c>
      <c r="M154" s="25">
        <f t="shared" si="167"/>
        <v>4.238317757009346E-2</v>
      </c>
      <c r="N154" s="1" t="s">
        <v>43</v>
      </c>
      <c r="P154" s="1">
        <v>1071</v>
      </c>
      <c r="Q154" s="1">
        <v>628</v>
      </c>
      <c r="R154" s="8">
        <f t="shared" si="175"/>
        <v>443</v>
      </c>
      <c r="S154" s="1">
        <v>962</v>
      </c>
      <c r="T154" s="1">
        <v>559</v>
      </c>
      <c r="U154" s="8">
        <f t="shared" si="176"/>
        <v>403</v>
      </c>
      <c r="V154" s="1">
        <v>1184</v>
      </c>
      <c r="W154" s="1">
        <v>718</v>
      </c>
      <c r="X154" s="8">
        <f t="shared" si="177"/>
        <v>466</v>
      </c>
      <c r="AA154" s="8">
        <f t="shared" si="178"/>
        <v>0</v>
      </c>
      <c r="AD154" s="8">
        <f t="shared" si="179"/>
        <v>0</v>
      </c>
      <c r="AG154" s="8">
        <f t="shared" si="180"/>
        <v>0</v>
      </c>
      <c r="AJ154" s="1">
        <v>149</v>
      </c>
      <c r="AK154" s="8">
        <v>1635</v>
      </c>
      <c r="AP154" s="1">
        <v>52.8</v>
      </c>
      <c r="AQ154" s="40">
        <f t="shared" si="168"/>
        <v>5.32258064516129</v>
      </c>
      <c r="AR154" s="40">
        <f t="shared" si="181"/>
        <v>36.962365591397841</v>
      </c>
      <c r="AS154" s="40">
        <f t="shared" si="169"/>
        <v>9.5806451612903221</v>
      </c>
      <c r="AT154" s="41">
        <f t="shared" si="182"/>
        <v>66.532258064516128</v>
      </c>
      <c r="AU154" s="49">
        <v>1.5</v>
      </c>
      <c r="AV154" s="50">
        <f t="shared" si="170"/>
        <v>3.0612244897959182</v>
      </c>
      <c r="AW154" s="51">
        <v>3</v>
      </c>
      <c r="AX154" s="51">
        <f t="shared" si="183"/>
        <v>1.5</v>
      </c>
      <c r="AY154" s="50">
        <f t="shared" si="171"/>
        <v>3.0612244897959182</v>
      </c>
      <c r="AZ154" s="51">
        <v>3.2</v>
      </c>
      <c r="BA154" s="51">
        <f t="shared" si="184"/>
        <v>1.7000000000000002</v>
      </c>
      <c r="BB154" s="50">
        <f t="shared" si="172"/>
        <v>3.4693877551020411</v>
      </c>
      <c r="BC154" s="51">
        <v>3.2</v>
      </c>
      <c r="BD154" s="51">
        <f t="shared" si="185"/>
        <v>1.7000000000000002</v>
      </c>
      <c r="BE154" s="50">
        <f t="shared" si="173"/>
        <v>3.4693877551020411</v>
      </c>
      <c r="BF154" s="51">
        <v>2.1</v>
      </c>
      <c r="BG154" s="51">
        <f t="shared" si="186"/>
        <v>0.60000000000000009</v>
      </c>
      <c r="BH154" s="50">
        <f t="shared" si="174"/>
        <v>1.2244897959183676</v>
      </c>
      <c r="BI154" s="1">
        <v>22.3</v>
      </c>
      <c r="BJ154" s="106">
        <v>2.601</v>
      </c>
      <c r="BK154" s="111">
        <v>5.48</v>
      </c>
      <c r="BL154" s="111">
        <v>3.68</v>
      </c>
      <c r="BM154" s="111">
        <v>6.84</v>
      </c>
      <c r="BN154" s="111">
        <v>10.641999999999999</v>
      </c>
      <c r="BO154" s="111">
        <v>9.1999999999999993</v>
      </c>
      <c r="BP154" s="111">
        <v>13.361000000000001</v>
      </c>
      <c r="BQ154" s="111">
        <v>21</v>
      </c>
      <c r="BR154" s="111">
        <v>25.8</v>
      </c>
      <c r="BS154" s="106">
        <f t="shared" si="187"/>
        <v>1.5799999999999998</v>
      </c>
      <c r="BT154" s="111">
        <f t="shared" si="188"/>
        <v>3.8019999999999996</v>
      </c>
      <c r="BU154" s="111">
        <f t="shared" si="189"/>
        <v>5.3819999999999997</v>
      </c>
      <c r="BV154" s="111">
        <f t="shared" si="190"/>
        <v>2.3599999999999994</v>
      </c>
      <c r="BW154" s="111">
        <f t="shared" si="191"/>
        <v>3.9399999999999995</v>
      </c>
      <c r="BX154" s="111">
        <f t="shared" si="192"/>
        <v>7.6389999999999993</v>
      </c>
      <c r="BY154" s="111">
        <f t="shared" si="193"/>
        <v>5.7220000000000013</v>
      </c>
      <c r="BZ154" s="111">
        <f t="shared" si="194"/>
        <v>1.319</v>
      </c>
      <c r="CA154" s="115">
        <f t="shared" si="195"/>
        <v>4.8000000000000007</v>
      </c>
      <c r="CB154" s="122">
        <f>BK154/$BJ154</f>
        <v>2.1068819684736639</v>
      </c>
      <c r="CC154" s="122">
        <f t="shared" ref="CC154" si="203">BL154/$BJ154</f>
        <v>1.4148404459823145</v>
      </c>
      <c r="CD154" s="122">
        <f t="shared" ref="CD154" si="204">BM154/$BJ154</f>
        <v>2.6297577854671279</v>
      </c>
      <c r="CE154" s="122">
        <f t="shared" ref="CE154" si="205">BN154/$BJ154</f>
        <v>4.0915032679738559</v>
      </c>
      <c r="CF154" s="122">
        <f t="shared" ref="CF154" si="206">BO154/$BJ154</f>
        <v>3.5371011149557861</v>
      </c>
      <c r="CG154" s="122">
        <f t="shared" ref="CG154" si="207">BP154/$BJ154</f>
        <v>5.1368704344482898</v>
      </c>
      <c r="CH154" s="122">
        <f t="shared" ref="CH154" si="208">BQ154/$BJ154</f>
        <v>8.0738177623990772</v>
      </c>
      <c r="CI154" s="92">
        <f t="shared" ref="CI154" si="209">BR154/$BJ154</f>
        <v>9.9192618223760096</v>
      </c>
    </row>
    <row r="155" spans="1:87" x14ac:dyDescent="0.25">
      <c r="C155" s="10" t="s">
        <v>32</v>
      </c>
      <c r="E155" s="1">
        <f t="shared" si="163"/>
        <v>0</v>
      </c>
      <c r="G155" s="8">
        <f t="shared" si="164"/>
        <v>0</v>
      </c>
      <c r="H155" s="1">
        <v>0.08</v>
      </c>
      <c r="I155" s="25">
        <f t="shared" si="165"/>
        <v>4.048582995951417E-5</v>
      </c>
      <c r="J155" s="1">
        <v>7.7700000000000005E-2</v>
      </c>
      <c r="K155" s="18">
        <f t="shared" si="166"/>
        <v>3.6308411214953269E-2</v>
      </c>
      <c r="L155" s="1">
        <v>9.0200000000000002E-2</v>
      </c>
      <c r="M155" s="25">
        <f t="shared" si="167"/>
        <v>4.2149532710280373E-2</v>
      </c>
      <c r="P155" s="1">
        <v>1094</v>
      </c>
      <c r="Q155" s="1">
        <v>643</v>
      </c>
      <c r="R155" s="8">
        <f t="shared" si="175"/>
        <v>451</v>
      </c>
      <c r="S155" s="1">
        <v>957</v>
      </c>
      <c r="T155" s="1">
        <v>568</v>
      </c>
      <c r="U155" s="8">
        <f t="shared" si="176"/>
        <v>389</v>
      </c>
      <c r="V155" s="1">
        <v>1214</v>
      </c>
      <c r="W155" s="1">
        <v>722</v>
      </c>
      <c r="X155" s="8">
        <f t="shared" si="177"/>
        <v>492</v>
      </c>
      <c r="AA155" s="8">
        <f t="shared" si="178"/>
        <v>0</v>
      </c>
      <c r="AD155" s="8">
        <f t="shared" si="179"/>
        <v>0</v>
      </c>
      <c r="AG155" s="8">
        <f t="shared" si="180"/>
        <v>0</v>
      </c>
      <c r="AJ155" s="1">
        <v>160</v>
      </c>
      <c r="AK155" s="8">
        <v>1630</v>
      </c>
      <c r="AQ155" s="40">
        <f t="shared" si="168"/>
        <v>0</v>
      </c>
      <c r="AR155" s="40">
        <f t="shared" si="181"/>
        <v>0</v>
      </c>
      <c r="AS155" s="40">
        <f t="shared" si="169"/>
        <v>0</v>
      </c>
      <c r="AT155" s="41">
        <f t="shared" si="182"/>
        <v>0</v>
      </c>
      <c r="AU155" s="49"/>
      <c r="AV155" s="50">
        <f t="shared" si="170"/>
        <v>0</v>
      </c>
      <c r="AW155" s="51"/>
      <c r="AX155" s="51">
        <f t="shared" si="183"/>
        <v>0</v>
      </c>
      <c r="AY155" s="50">
        <f t="shared" si="171"/>
        <v>0</v>
      </c>
      <c r="AZ155" s="51"/>
      <c r="BA155" s="51">
        <f t="shared" si="184"/>
        <v>0</v>
      </c>
      <c r="BB155" s="50">
        <f t="shared" si="172"/>
        <v>0</v>
      </c>
      <c r="BC155" s="51"/>
      <c r="BD155" s="51">
        <f t="shared" si="185"/>
        <v>0</v>
      </c>
      <c r="BE155" s="50">
        <f t="shared" si="173"/>
        <v>0</v>
      </c>
      <c r="BF155" s="51"/>
      <c r="BG155" s="51">
        <f t="shared" si="186"/>
        <v>0</v>
      </c>
      <c r="BH155" s="50">
        <f t="shared" si="174"/>
        <v>0</v>
      </c>
      <c r="BS155" s="106">
        <f t="shared" si="187"/>
        <v>0</v>
      </c>
      <c r="BT155" s="111">
        <f t="shared" si="188"/>
        <v>0</v>
      </c>
      <c r="BU155" s="111">
        <f t="shared" si="189"/>
        <v>0</v>
      </c>
      <c r="BV155" s="111">
        <f t="shared" si="190"/>
        <v>0</v>
      </c>
      <c r="BW155" s="111">
        <f t="shared" si="191"/>
        <v>0</v>
      </c>
      <c r="BX155" s="111">
        <f t="shared" si="192"/>
        <v>0</v>
      </c>
      <c r="BY155" s="111">
        <f t="shared" si="193"/>
        <v>0</v>
      </c>
      <c r="BZ155" s="111">
        <f t="shared" si="194"/>
        <v>0</v>
      </c>
      <c r="CA155" s="115">
        <f t="shared" si="195"/>
        <v>0</v>
      </c>
    </row>
    <row r="156" spans="1:87" x14ac:dyDescent="0.25">
      <c r="C156" s="10" t="s">
        <v>33</v>
      </c>
      <c r="E156" s="1">
        <f t="shared" si="163"/>
        <v>0</v>
      </c>
      <c r="G156" s="8">
        <f t="shared" si="164"/>
        <v>0</v>
      </c>
      <c r="I156" s="25">
        <f t="shared" si="165"/>
        <v>0</v>
      </c>
      <c r="J156" s="1">
        <v>0.08</v>
      </c>
      <c r="K156" s="18">
        <f t="shared" si="166"/>
        <v>3.7383177570093455E-2</v>
      </c>
      <c r="L156" s="1">
        <v>9.1300000000000006E-2</v>
      </c>
      <c r="M156" s="25">
        <f t="shared" si="167"/>
        <v>4.2663551401869157E-2</v>
      </c>
      <c r="R156" s="8">
        <f t="shared" si="175"/>
        <v>0</v>
      </c>
      <c r="U156" s="8">
        <f t="shared" si="176"/>
        <v>0</v>
      </c>
      <c r="X156" s="8">
        <f t="shared" si="177"/>
        <v>0</v>
      </c>
      <c r="AA156" s="8">
        <f t="shared" si="178"/>
        <v>0</v>
      </c>
      <c r="AD156" s="8">
        <f t="shared" si="179"/>
        <v>0</v>
      </c>
      <c r="AG156" s="8">
        <f t="shared" si="180"/>
        <v>0</v>
      </c>
      <c r="AJ156" s="1">
        <v>147</v>
      </c>
      <c r="AK156" s="8">
        <v>1637</v>
      </c>
      <c r="AQ156" s="40">
        <f t="shared" si="168"/>
        <v>0</v>
      </c>
      <c r="AR156" s="40">
        <f t="shared" si="181"/>
        <v>0</v>
      </c>
      <c r="AS156" s="40">
        <f t="shared" si="169"/>
        <v>0</v>
      </c>
      <c r="AT156" s="41">
        <f t="shared" si="182"/>
        <v>0</v>
      </c>
      <c r="AU156" s="49"/>
      <c r="AV156" s="50">
        <f t="shared" si="170"/>
        <v>0</v>
      </c>
      <c r="AW156" s="51"/>
      <c r="AX156" s="51">
        <f t="shared" si="183"/>
        <v>0</v>
      </c>
      <c r="AY156" s="50">
        <f t="shared" si="171"/>
        <v>0</v>
      </c>
      <c r="AZ156" s="51"/>
      <c r="BA156" s="51">
        <f t="shared" si="184"/>
        <v>0</v>
      </c>
      <c r="BB156" s="50">
        <f t="shared" si="172"/>
        <v>0</v>
      </c>
      <c r="BC156" s="51"/>
      <c r="BD156" s="51">
        <f t="shared" si="185"/>
        <v>0</v>
      </c>
      <c r="BE156" s="50">
        <f t="shared" si="173"/>
        <v>0</v>
      </c>
      <c r="BF156" s="51"/>
      <c r="BG156" s="51">
        <f t="shared" si="186"/>
        <v>0</v>
      </c>
      <c r="BH156" s="50">
        <f t="shared" si="174"/>
        <v>0</v>
      </c>
      <c r="BS156" s="106">
        <f t="shared" si="187"/>
        <v>0</v>
      </c>
      <c r="BT156" s="111">
        <f t="shared" si="188"/>
        <v>0</v>
      </c>
      <c r="BU156" s="111">
        <f t="shared" si="189"/>
        <v>0</v>
      </c>
      <c r="BV156" s="111">
        <f t="shared" si="190"/>
        <v>0</v>
      </c>
      <c r="BW156" s="111">
        <f t="shared" si="191"/>
        <v>0</v>
      </c>
      <c r="BX156" s="111">
        <f t="shared" si="192"/>
        <v>0</v>
      </c>
      <c r="BY156" s="111">
        <f t="shared" si="193"/>
        <v>0</v>
      </c>
      <c r="BZ156" s="111">
        <f t="shared" si="194"/>
        <v>0</v>
      </c>
      <c r="CA156" s="115">
        <f t="shared" si="195"/>
        <v>0</v>
      </c>
    </row>
    <row r="157" spans="1:87" x14ac:dyDescent="0.25">
      <c r="C157" s="10" t="s">
        <v>34</v>
      </c>
      <c r="E157" s="1">
        <f t="shared" si="163"/>
        <v>0</v>
      </c>
      <c r="G157" s="8">
        <f t="shared" si="164"/>
        <v>0</v>
      </c>
      <c r="I157" s="25">
        <f t="shared" si="165"/>
        <v>0</v>
      </c>
      <c r="J157" s="1">
        <v>7.8700000000000006E-2</v>
      </c>
      <c r="K157" s="18">
        <f t="shared" si="166"/>
        <v>3.6775700934579443E-2</v>
      </c>
      <c r="L157" s="1">
        <v>0.09</v>
      </c>
      <c r="M157" s="25">
        <f t="shared" si="167"/>
        <v>4.2056074766355138E-2</v>
      </c>
      <c r="R157" s="8">
        <f t="shared" si="175"/>
        <v>0</v>
      </c>
      <c r="U157" s="8">
        <f t="shared" si="176"/>
        <v>0</v>
      </c>
      <c r="X157" s="8">
        <f t="shared" si="177"/>
        <v>0</v>
      </c>
      <c r="AA157" s="8">
        <f t="shared" si="178"/>
        <v>0</v>
      </c>
      <c r="AD157" s="8">
        <f t="shared" si="179"/>
        <v>0</v>
      </c>
      <c r="AG157" s="8">
        <f t="shared" si="180"/>
        <v>0</v>
      </c>
      <c r="AJ157" s="1">
        <v>147</v>
      </c>
      <c r="AK157" s="8">
        <v>1636</v>
      </c>
      <c r="AQ157" s="40">
        <f t="shared" si="168"/>
        <v>0</v>
      </c>
      <c r="AR157" s="40">
        <f t="shared" si="181"/>
        <v>0</v>
      </c>
      <c r="AS157" s="40">
        <f t="shared" si="169"/>
        <v>0</v>
      </c>
      <c r="AT157" s="41">
        <f t="shared" si="182"/>
        <v>0</v>
      </c>
      <c r="AU157" s="49"/>
      <c r="AV157" s="50">
        <f t="shared" si="170"/>
        <v>0</v>
      </c>
      <c r="AW157" s="51"/>
      <c r="AX157" s="51">
        <f t="shared" si="183"/>
        <v>0</v>
      </c>
      <c r="AY157" s="50">
        <f t="shared" si="171"/>
        <v>0</v>
      </c>
      <c r="AZ157" s="51"/>
      <c r="BA157" s="51">
        <f t="shared" si="184"/>
        <v>0</v>
      </c>
      <c r="BB157" s="50">
        <f t="shared" si="172"/>
        <v>0</v>
      </c>
      <c r="BC157" s="51"/>
      <c r="BD157" s="51">
        <f t="shared" si="185"/>
        <v>0</v>
      </c>
      <c r="BE157" s="50">
        <f t="shared" si="173"/>
        <v>0</v>
      </c>
      <c r="BF157" s="51"/>
      <c r="BG157" s="51">
        <f t="shared" si="186"/>
        <v>0</v>
      </c>
      <c r="BH157" s="50">
        <f t="shared" si="174"/>
        <v>0</v>
      </c>
      <c r="BS157" s="106">
        <f t="shared" si="187"/>
        <v>0</v>
      </c>
      <c r="BT157" s="111">
        <f t="shared" si="188"/>
        <v>0</v>
      </c>
      <c r="BU157" s="111">
        <f t="shared" si="189"/>
        <v>0</v>
      </c>
      <c r="BV157" s="111">
        <f t="shared" si="190"/>
        <v>0</v>
      </c>
      <c r="BW157" s="111">
        <f t="shared" si="191"/>
        <v>0</v>
      </c>
      <c r="BX157" s="111">
        <f t="shared" si="192"/>
        <v>0</v>
      </c>
      <c r="BY157" s="111">
        <f t="shared" si="193"/>
        <v>0</v>
      </c>
      <c r="BZ157" s="111">
        <f t="shared" si="194"/>
        <v>0</v>
      </c>
      <c r="CA157" s="115">
        <f t="shared" si="195"/>
        <v>0</v>
      </c>
    </row>
    <row r="158" spans="1:87" x14ac:dyDescent="0.25">
      <c r="C158" s="10" t="s">
        <v>29</v>
      </c>
      <c r="E158" s="1">
        <f t="shared" si="163"/>
        <v>0</v>
      </c>
      <c r="G158" s="8">
        <f t="shared" si="164"/>
        <v>0</v>
      </c>
      <c r="I158" s="25">
        <f t="shared" si="165"/>
        <v>0</v>
      </c>
      <c r="K158" s="18">
        <f t="shared" si="166"/>
        <v>0</v>
      </c>
      <c r="M158" s="25">
        <f t="shared" si="167"/>
        <v>0</v>
      </c>
      <c r="R158" s="8">
        <f t="shared" si="175"/>
        <v>0</v>
      </c>
      <c r="U158" s="8">
        <f t="shared" si="176"/>
        <v>0</v>
      </c>
      <c r="X158" s="8">
        <f t="shared" si="177"/>
        <v>0</v>
      </c>
      <c r="AA158" s="8">
        <f t="shared" si="178"/>
        <v>0</v>
      </c>
      <c r="AD158" s="8">
        <f t="shared" si="179"/>
        <v>0</v>
      </c>
      <c r="AG158" s="8">
        <f t="shared" si="180"/>
        <v>0</v>
      </c>
      <c r="AQ158" s="40">
        <f t="shared" si="168"/>
        <v>0</v>
      </c>
      <c r="AR158" s="40">
        <f t="shared" si="181"/>
        <v>0</v>
      </c>
      <c r="AS158" s="40">
        <f t="shared" si="169"/>
        <v>0</v>
      </c>
      <c r="AT158" s="41">
        <f t="shared" si="182"/>
        <v>0</v>
      </c>
      <c r="AU158" s="49"/>
      <c r="AV158" s="50">
        <f t="shared" si="170"/>
        <v>0</v>
      </c>
      <c r="AW158" s="51"/>
      <c r="AX158" s="51">
        <f t="shared" si="183"/>
        <v>0</v>
      </c>
      <c r="AY158" s="50">
        <f t="shared" si="171"/>
        <v>0</v>
      </c>
      <c r="AZ158" s="51"/>
      <c r="BA158" s="51">
        <f t="shared" si="184"/>
        <v>0</v>
      </c>
      <c r="BB158" s="50">
        <f t="shared" si="172"/>
        <v>0</v>
      </c>
      <c r="BC158" s="51"/>
      <c r="BD158" s="51">
        <f t="shared" si="185"/>
        <v>0</v>
      </c>
      <c r="BE158" s="50">
        <f t="shared" si="173"/>
        <v>0</v>
      </c>
      <c r="BF158" s="51"/>
      <c r="BG158" s="51">
        <f t="shared" si="186"/>
        <v>0</v>
      </c>
      <c r="BH158" s="50">
        <f t="shared" si="174"/>
        <v>0</v>
      </c>
      <c r="BS158" s="106">
        <f t="shared" si="187"/>
        <v>0</v>
      </c>
      <c r="BT158" s="111">
        <f t="shared" si="188"/>
        <v>0</v>
      </c>
      <c r="BU158" s="111">
        <f t="shared" si="189"/>
        <v>0</v>
      </c>
      <c r="BV158" s="111">
        <f t="shared" si="190"/>
        <v>0</v>
      </c>
      <c r="BW158" s="111">
        <f t="shared" si="191"/>
        <v>0</v>
      </c>
      <c r="BX158" s="111">
        <f t="shared" si="192"/>
        <v>0</v>
      </c>
      <c r="BY158" s="111">
        <f t="shared" si="193"/>
        <v>0</v>
      </c>
      <c r="BZ158" s="111">
        <f t="shared" si="194"/>
        <v>0</v>
      </c>
      <c r="CA158" s="115">
        <f t="shared" si="195"/>
        <v>0</v>
      </c>
    </row>
    <row r="159" spans="1:87" x14ac:dyDescent="0.25">
      <c r="C159" s="10" t="s">
        <v>30</v>
      </c>
      <c r="E159" s="1">
        <f t="shared" si="163"/>
        <v>0</v>
      </c>
      <c r="G159" s="8">
        <f t="shared" si="164"/>
        <v>0</v>
      </c>
      <c r="I159" s="25">
        <f t="shared" si="165"/>
        <v>0</v>
      </c>
      <c r="K159" s="18">
        <f t="shared" si="166"/>
        <v>0</v>
      </c>
      <c r="M159" s="25">
        <f t="shared" si="167"/>
        <v>0</v>
      </c>
      <c r="R159" s="8">
        <f t="shared" si="175"/>
        <v>0</v>
      </c>
      <c r="U159" s="8">
        <f t="shared" si="176"/>
        <v>0</v>
      </c>
      <c r="X159" s="8">
        <f t="shared" si="177"/>
        <v>0</v>
      </c>
      <c r="AA159" s="8">
        <f t="shared" si="178"/>
        <v>0</v>
      </c>
      <c r="AD159" s="8">
        <f t="shared" si="179"/>
        <v>0</v>
      </c>
      <c r="AG159" s="8">
        <f t="shared" si="180"/>
        <v>0</v>
      </c>
      <c r="AQ159" s="40">
        <f t="shared" si="168"/>
        <v>0</v>
      </c>
      <c r="AR159" s="40">
        <f t="shared" si="181"/>
        <v>0</v>
      </c>
      <c r="AS159" s="40">
        <f t="shared" si="169"/>
        <v>0</v>
      </c>
      <c r="AT159" s="41">
        <f t="shared" si="182"/>
        <v>0</v>
      </c>
      <c r="AU159" s="49"/>
      <c r="AV159" s="50">
        <f t="shared" si="170"/>
        <v>0</v>
      </c>
      <c r="AW159" s="51"/>
      <c r="AX159" s="51">
        <f t="shared" si="183"/>
        <v>0</v>
      </c>
      <c r="AY159" s="50">
        <f t="shared" si="171"/>
        <v>0</v>
      </c>
      <c r="AZ159" s="51"/>
      <c r="BA159" s="51">
        <f t="shared" si="184"/>
        <v>0</v>
      </c>
      <c r="BB159" s="50">
        <f t="shared" si="172"/>
        <v>0</v>
      </c>
      <c r="BC159" s="51"/>
      <c r="BD159" s="51">
        <f t="shared" si="185"/>
        <v>0</v>
      </c>
      <c r="BE159" s="50">
        <f t="shared" si="173"/>
        <v>0</v>
      </c>
      <c r="BF159" s="51"/>
      <c r="BG159" s="51">
        <f t="shared" si="186"/>
        <v>0</v>
      </c>
      <c r="BH159" s="50">
        <f t="shared" si="174"/>
        <v>0</v>
      </c>
      <c r="BS159" s="106">
        <f t="shared" si="187"/>
        <v>0</v>
      </c>
      <c r="BT159" s="111">
        <f t="shared" si="188"/>
        <v>0</v>
      </c>
      <c r="BU159" s="111">
        <f t="shared" si="189"/>
        <v>0</v>
      </c>
      <c r="BV159" s="111">
        <f t="shared" si="190"/>
        <v>0</v>
      </c>
      <c r="BW159" s="111">
        <f t="shared" si="191"/>
        <v>0</v>
      </c>
      <c r="BX159" s="111">
        <f t="shared" si="192"/>
        <v>0</v>
      </c>
      <c r="BY159" s="111">
        <f t="shared" si="193"/>
        <v>0</v>
      </c>
      <c r="BZ159" s="111">
        <f t="shared" si="194"/>
        <v>0</v>
      </c>
      <c r="CA159" s="115">
        <f t="shared" si="195"/>
        <v>0</v>
      </c>
    </row>
    <row r="160" spans="1:87" x14ac:dyDescent="0.25">
      <c r="C160" s="10" t="s">
        <v>10</v>
      </c>
      <c r="E160" s="1">
        <f t="shared" si="163"/>
        <v>0</v>
      </c>
      <c r="G160" s="8">
        <f t="shared" si="164"/>
        <v>0</v>
      </c>
      <c r="I160" s="25">
        <f t="shared" si="165"/>
        <v>0</v>
      </c>
      <c r="K160" s="18">
        <f t="shared" si="166"/>
        <v>0</v>
      </c>
      <c r="M160" s="25">
        <f t="shared" si="167"/>
        <v>0</v>
      </c>
      <c r="R160" s="8">
        <f t="shared" si="175"/>
        <v>0</v>
      </c>
      <c r="U160" s="8">
        <f t="shared" si="176"/>
        <v>0</v>
      </c>
      <c r="X160" s="8">
        <f t="shared" si="177"/>
        <v>0</v>
      </c>
      <c r="AA160" s="8">
        <f t="shared" si="178"/>
        <v>0</v>
      </c>
      <c r="AD160" s="8">
        <f t="shared" si="179"/>
        <v>0</v>
      </c>
      <c r="AG160" s="8">
        <f t="shared" si="180"/>
        <v>0</v>
      </c>
      <c r="AQ160" s="40">
        <f t="shared" si="168"/>
        <v>0</v>
      </c>
      <c r="AR160" s="40">
        <f t="shared" si="181"/>
        <v>0</v>
      </c>
      <c r="AS160" s="40">
        <f t="shared" si="169"/>
        <v>0</v>
      </c>
      <c r="AT160" s="41">
        <f t="shared" si="182"/>
        <v>0</v>
      </c>
      <c r="AU160" s="49"/>
      <c r="AV160" s="50">
        <f t="shared" si="170"/>
        <v>0</v>
      </c>
      <c r="AW160" s="51"/>
      <c r="AX160" s="51">
        <f t="shared" si="183"/>
        <v>0</v>
      </c>
      <c r="AY160" s="50">
        <f t="shared" si="171"/>
        <v>0</v>
      </c>
      <c r="AZ160" s="51"/>
      <c r="BA160" s="51">
        <f t="shared" si="184"/>
        <v>0</v>
      </c>
      <c r="BB160" s="50">
        <f t="shared" si="172"/>
        <v>0</v>
      </c>
      <c r="BC160" s="51"/>
      <c r="BD160" s="51">
        <f t="shared" si="185"/>
        <v>0</v>
      </c>
      <c r="BE160" s="50">
        <f t="shared" si="173"/>
        <v>0</v>
      </c>
      <c r="BF160" s="51"/>
      <c r="BG160" s="51">
        <f t="shared" si="186"/>
        <v>0</v>
      </c>
      <c r="BH160" s="50">
        <f t="shared" si="174"/>
        <v>0</v>
      </c>
      <c r="BS160" s="106">
        <f t="shared" si="187"/>
        <v>0</v>
      </c>
      <c r="BT160" s="111">
        <f t="shared" si="188"/>
        <v>0</v>
      </c>
      <c r="BU160" s="111">
        <f t="shared" si="189"/>
        <v>0</v>
      </c>
      <c r="BV160" s="111">
        <f t="shared" si="190"/>
        <v>0</v>
      </c>
      <c r="BW160" s="111">
        <f t="shared" si="191"/>
        <v>0</v>
      </c>
      <c r="BX160" s="111">
        <f t="shared" si="192"/>
        <v>0</v>
      </c>
      <c r="BY160" s="111">
        <f t="shared" si="193"/>
        <v>0</v>
      </c>
      <c r="BZ160" s="111">
        <f t="shared" si="194"/>
        <v>0</v>
      </c>
      <c r="CA160" s="115">
        <f t="shared" si="195"/>
        <v>0</v>
      </c>
    </row>
    <row r="161" spans="2:87" x14ac:dyDescent="0.25">
      <c r="C161" s="10" t="s">
        <v>35</v>
      </c>
      <c r="E161" s="1">
        <f t="shared" si="163"/>
        <v>0</v>
      </c>
      <c r="G161" s="8">
        <f t="shared" si="164"/>
        <v>0</v>
      </c>
      <c r="I161" s="25">
        <f t="shared" si="165"/>
        <v>0</v>
      </c>
      <c r="K161" s="18">
        <f t="shared" si="166"/>
        <v>0</v>
      </c>
      <c r="M161" s="25">
        <f t="shared" si="167"/>
        <v>0</v>
      </c>
      <c r="R161" s="8">
        <f t="shared" si="175"/>
        <v>0</v>
      </c>
      <c r="U161" s="8">
        <f t="shared" si="176"/>
        <v>0</v>
      </c>
      <c r="X161" s="8">
        <f t="shared" si="177"/>
        <v>0</v>
      </c>
      <c r="AA161" s="8">
        <f t="shared" si="178"/>
        <v>0</v>
      </c>
      <c r="AD161" s="8">
        <f t="shared" si="179"/>
        <v>0</v>
      </c>
      <c r="AG161" s="8">
        <f t="shared" si="180"/>
        <v>0</v>
      </c>
      <c r="AQ161" s="40">
        <f t="shared" si="168"/>
        <v>0</v>
      </c>
      <c r="AR161" s="40">
        <f t="shared" si="181"/>
        <v>0</v>
      </c>
      <c r="AS161" s="40">
        <f t="shared" si="169"/>
        <v>0</v>
      </c>
      <c r="AT161" s="41">
        <f t="shared" si="182"/>
        <v>0</v>
      </c>
      <c r="AU161" s="49"/>
      <c r="AV161" s="50">
        <f t="shared" si="170"/>
        <v>0</v>
      </c>
      <c r="AW161" s="51"/>
      <c r="AX161" s="51">
        <f t="shared" si="183"/>
        <v>0</v>
      </c>
      <c r="AY161" s="50">
        <f t="shared" si="171"/>
        <v>0</v>
      </c>
      <c r="AZ161" s="51"/>
      <c r="BA161" s="51">
        <f t="shared" si="184"/>
        <v>0</v>
      </c>
      <c r="BB161" s="50">
        <f t="shared" si="172"/>
        <v>0</v>
      </c>
      <c r="BC161" s="51"/>
      <c r="BD161" s="51">
        <f t="shared" si="185"/>
        <v>0</v>
      </c>
      <c r="BE161" s="50">
        <f t="shared" si="173"/>
        <v>0</v>
      </c>
      <c r="BF161" s="51"/>
      <c r="BG161" s="51">
        <f t="shared" si="186"/>
        <v>0</v>
      </c>
      <c r="BH161" s="50">
        <f t="shared" si="174"/>
        <v>0</v>
      </c>
      <c r="BS161" s="106">
        <f t="shared" si="187"/>
        <v>0</v>
      </c>
      <c r="BT161" s="111">
        <f t="shared" si="188"/>
        <v>0</v>
      </c>
      <c r="BU161" s="111">
        <f t="shared" si="189"/>
        <v>0</v>
      </c>
      <c r="BV161" s="111">
        <f t="shared" si="190"/>
        <v>0</v>
      </c>
      <c r="BW161" s="111">
        <f t="shared" si="191"/>
        <v>0</v>
      </c>
      <c r="BX161" s="111">
        <f t="shared" si="192"/>
        <v>0</v>
      </c>
      <c r="BY161" s="111">
        <f t="shared" si="193"/>
        <v>0</v>
      </c>
      <c r="BZ161" s="111">
        <f t="shared" si="194"/>
        <v>0</v>
      </c>
      <c r="CA161" s="115">
        <f t="shared" si="195"/>
        <v>0</v>
      </c>
    </row>
    <row r="162" spans="2:87" x14ac:dyDescent="0.25">
      <c r="C162" s="10" t="s">
        <v>36</v>
      </c>
      <c r="E162" s="1">
        <f t="shared" si="163"/>
        <v>0</v>
      </c>
      <c r="G162" s="8">
        <f t="shared" si="164"/>
        <v>0</v>
      </c>
      <c r="I162" s="25">
        <f t="shared" si="165"/>
        <v>0</v>
      </c>
      <c r="J162" s="1">
        <v>4.5499999999999999E-2</v>
      </c>
      <c r="K162" s="18">
        <f t="shared" si="166"/>
        <v>2.1261682242990652E-2</v>
      </c>
      <c r="M162" s="25">
        <f t="shared" si="167"/>
        <v>0</v>
      </c>
      <c r="R162" s="8">
        <f t="shared" si="175"/>
        <v>0</v>
      </c>
      <c r="U162" s="8">
        <f t="shared" si="176"/>
        <v>0</v>
      </c>
      <c r="X162" s="8">
        <f t="shared" si="177"/>
        <v>0</v>
      </c>
      <c r="AA162" s="8">
        <f t="shared" si="178"/>
        <v>0</v>
      </c>
      <c r="AD162" s="8">
        <f t="shared" si="179"/>
        <v>0</v>
      </c>
      <c r="AG162" s="8">
        <f t="shared" si="180"/>
        <v>0</v>
      </c>
      <c r="AQ162" s="40">
        <f t="shared" si="168"/>
        <v>0</v>
      </c>
      <c r="AR162" s="40">
        <f t="shared" si="181"/>
        <v>0</v>
      </c>
      <c r="AS162" s="40">
        <f t="shared" si="169"/>
        <v>0</v>
      </c>
      <c r="AT162" s="41">
        <f t="shared" si="182"/>
        <v>0</v>
      </c>
      <c r="AU162" s="49"/>
      <c r="AV162" s="50">
        <f t="shared" si="170"/>
        <v>0</v>
      </c>
      <c r="AW162" s="51"/>
      <c r="AX162" s="51">
        <f t="shared" si="183"/>
        <v>0</v>
      </c>
      <c r="AY162" s="50">
        <f t="shared" si="171"/>
        <v>0</v>
      </c>
      <c r="AZ162" s="51"/>
      <c r="BA162" s="51">
        <f t="shared" si="184"/>
        <v>0</v>
      </c>
      <c r="BB162" s="50">
        <f t="shared" si="172"/>
        <v>0</v>
      </c>
      <c r="BC162" s="51"/>
      <c r="BD162" s="51">
        <f t="shared" si="185"/>
        <v>0</v>
      </c>
      <c r="BE162" s="50">
        <f t="shared" si="173"/>
        <v>0</v>
      </c>
      <c r="BF162" s="51"/>
      <c r="BG162" s="51">
        <f t="shared" si="186"/>
        <v>0</v>
      </c>
      <c r="BH162" s="50">
        <f t="shared" si="174"/>
        <v>0</v>
      </c>
      <c r="BS162" s="106">
        <f t="shared" si="187"/>
        <v>0</v>
      </c>
      <c r="BT162" s="111">
        <f t="shared" si="188"/>
        <v>0</v>
      </c>
      <c r="BU162" s="111">
        <f t="shared" si="189"/>
        <v>0</v>
      </c>
      <c r="BV162" s="111">
        <f t="shared" si="190"/>
        <v>0</v>
      </c>
      <c r="BW162" s="111">
        <f t="shared" si="191"/>
        <v>0</v>
      </c>
      <c r="BX162" s="111">
        <f t="shared" si="192"/>
        <v>0</v>
      </c>
      <c r="BY162" s="111">
        <f t="shared" si="193"/>
        <v>0</v>
      </c>
      <c r="BZ162" s="111">
        <f t="shared" si="194"/>
        <v>0</v>
      </c>
      <c r="CA162" s="115">
        <f t="shared" si="195"/>
        <v>0</v>
      </c>
    </row>
    <row r="163" spans="2:87" x14ac:dyDescent="0.25">
      <c r="B163" s="5" t="s">
        <v>12</v>
      </c>
      <c r="C163" s="10" t="s">
        <v>31</v>
      </c>
      <c r="E163" s="1">
        <f t="shared" si="163"/>
        <v>0</v>
      </c>
      <c r="G163" s="8">
        <f t="shared" si="164"/>
        <v>0</v>
      </c>
      <c r="H163" s="1">
        <v>7.9699999999999993E-2</v>
      </c>
      <c r="I163" s="25">
        <f t="shared" si="165"/>
        <v>4.0334008097165988E-5</v>
      </c>
      <c r="J163" s="1">
        <v>7.8700000000000006E-2</v>
      </c>
      <c r="K163" s="18">
        <f t="shared" si="166"/>
        <v>3.6775700934579443E-2</v>
      </c>
      <c r="L163" s="1">
        <v>9.0200000000000002E-2</v>
      </c>
      <c r="M163" s="25">
        <f t="shared" si="167"/>
        <v>4.2149532710280373E-2</v>
      </c>
      <c r="N163" s="1" t="s">
        <v>43</v>
      </c>
      <c r="P163" s="1">
        <v>1061</v>
      </c>
      <c r="Q163" s="1">
        <v>648</v>
      </c>
      <c r="R163" s="8">
        <f t="shared" si="175"/>
        <v>413</v>
      </c>
      <c r="S163" s="1">
        <v>951</v>
      </c>
      <c r="T163" s="1">
        <v>564</v>
      </c>
      <c r="U163" s="8">
        <f t="shared" si="176"/>
        <v>387</v>
      </c>
      <c r="V163" s="1">
        <v>1174</v>
      </c>
      <c r="W163" s="1">
        <v>723</v>
      </c>
      <c r="X163" s="8">
        <f t="shared" si="177"/>
        <v>451</v>
      </c>
      <c r="AA163" s="8">
        <f t="shared" si="178"/>
        <v>0</v>
      </c>
      <c r="AD163" s="8">
        <f t="shared" si="179"/>
        <v>0</v>
      </c>
      <c r="AG163" s="8">
        <f t="shared" si="180"/>
        <v>0</v>
      </c>
      <c r="AJ163" s="1">
        <v>150</v>
      </c>
      <c r="AK163" s="8">
        <v>1630</v>
      </c>
      <c r="AP163" s="1">
        <v>43.2</v>
      </c>
      <c r="AQ163" s="40">
        <f t="shared" si="168"/>
        <v>4.3548387096774199</v>
      </c>
      <c r="AR163" s="40">
        <f t="shared" si="181"/>
        <v>30.241935483870972</v>
      </c>
      <c r="AS163" s="40">
        <f t="shared" si="169"/>
        <v>7.8387096774193559</v>
      </c>
      <c r="AT163" s="41">
        <f t="shared" si="182"/>
        <v>54.435483870967751</v>
      </c>
      <c r="AU163" s="49">
        <v>1.5</v>
      </c>
      <c r="AV163" s="50">
        <f t="shared" si="170"/>
        <v>3.0612244897959182</v>
      </c>
      <c r="AW163" s="51">
        <v>2.9</v>
      </c>
      <c r="AX163" s="51">
        <f t="shared" si="183"/>
        <v>1.4</v>
      </c>
      <c r="AY163" s="50">
        <f t="shared" si="171"/>
        <v>2.8571428571428572</v>
      </c>
      <c r="AZ163" s="51">
        <v>3.2</v>
      </c>
      <c r="BA163" s="51">
        <f t="shared" si="184"/>
        <v>1.7000000000000002</v>
      </c>
      <c r="BB163" s="50">
        <f t="shared" si="172"/>
        <v>3.4693877551020411</v>
      </c>
      <c r="BC163" s="51">
        <v>3.1</v>
      </c>
      <c r="BD163" s="51">
        <f t="shared" si="185"/>
        <v>1.6</v>
      </c>
      <c r="BE163" s="50">
        <f t="shared" si="173"/>
        <v>3.2653061224489797</v>
      </c>
      <c r="BF163" s="51">
        <v>2</v>
      </c>
      <c r="BG163" s="51">
        <f t="shared" si="186"/>
        <v>0.5</v>
      </c>
      <c r="BH163" s="50">
        <f t="shared" si="174"/>
        <v>1.0204081632653061</v>
      </c>
      <c r="BI163" s="1">
        <v>22.3</v>
      </c>
      <c r="BJ163" s="106">
        <v>2.7210000000000001</v>
      </c>
      <c r="BK163" s="111">
        <v>5.72</v>
      </c>
      <c r="BL163" s="111">
        <v>3.84</v>
      </c>
      <c r="BM163" s="111">
        <v>7.1609999999999996</v>
      </c>
      <c r="BN163" s="111">
        <v>11.122999999999999</v>
      </c>
      <c r="BO163" s="111">
        <v>9.6010000000000009</v>
      </c>
      <c r="BP163" s="111">
        <v>14</v>
      </c>
      <c r="BQ163" s="111">
        <v>21.8</v>
      </c>
      <c r="BR163" s="111">
        <v>26.81</v>
      </c>
      <c r="BS163" s="106">
        <f t="shared" si="187"/>
        <v>1.6604999999999999</v>
      </c>
      <c r="BT163" s="111">
        <f t="shared" si="188"/>
        <v>3.9619999999999997</v>
      </c>
      <c r="BU163" s="111">
        <f t="shared" si="189"/>
        <v>5.6224999999999996</v>
      </c>
      <c r="BV163" s="111">
        <f t="shared" si="190"/>
        <v>2.4400000000000013</v>
      </c>
      <c r="BW163" s="111">
        <f t="shared" si="191"/>
        <v>4.1005000000000011</v>
      </c>
      <c r="BX163" s="111">
        <f t="shared" si="192"/>
        <v>7.8000000000000007</v>
      </c>
      <c r="BY163" s="111">
        <f t="shared" si="193"/>
        <v>6.1999999999999993</v>
      </c>
      <c r="BZ163" s="111">
        <f t="shared" si="194"/>
        <v>1.1580000000000013</v>
      </c>
      <c r="CA163" s="115">
        <f t="shared" si="195"/>
        <v>5.009999999999998</v>
      </c>
      <c r="CB163" s="122">
        <f>BK163/$BJ163</f>
        <v>2.1021683204704154</v>
      </c>
      <c r="CC163" s="122">
        <f t="shared" ref="CC163" si="210">BL163/$BJ163</f>
        <v>1.4112458654906284</v>
      </c>
      <c r="CD163" s="122">
        <f t="shared" ref="CD163" si="211">BM163/$BJ163</f>
        <v>2.6317530319735387</v>
      </c>
      <c r="CE163" s="122">
        <f t="shared" ref="CE163" si="212">BN163/$BJ163</f>
        <v>4.0878353546490258</v>
      </c>
      <c r="CF163" s="122">
        <f t="shared" ref="CF163" si="213">BO163/$BJ163</f>
        <v>3.5284821756707094</v>
      </c>
      <c r="CG163" s="122">
        <f t="shared" ref="CG163" si="214">BP163/$BJ163</f>
        <v>5.1451672179345831</v>
      </c>
      <c r="CH163" s="122">
        <f t="shared" ref="CH163" si="215">BQ163/$BJ163</f>
        <v>8.0117603822124224</v>
      </c>
      <c r="CI163" s="92">
        <f t="shared" ref="CI163" si="216">BR163/$BJ163</f>
        <v>9.8529952223447257</v>
      </c>
    </row>
    <row r="164" spans="2:87" x14ac:dyDescent="0.25">
      <c r="C164" s="10" t="s">
        <v>32</v>
      </c>
      <c r="E164" s="1">
        <f t="shared" si="163"/>
        <v>0</v>
      </c>
      <c r="G164" s="8">
        <f t="shared" si="164"/>
        <v>0</v>
      </c>
      <c r="H164" s="1">
        <v>7.9299999999999995E-2</v>
      </c>
      <c r="I164" s="25">
        <f t="shared" si="165"/>
        <v>4.0131578947368418E-5</v>
      </c>
      <c r="J164" s="1">
        <v>7.6700000000000004E-2</v>
      </c>
      <c r="K164" s="18">
        <f t="shared" si="166"/>
        <v>3.5841121495327102E-2</v>
      </c>
      <c r="L164" s="1">
        <v>8.9399999999999993E-2</v>
      </c>
      <c r="M164" s="25">
        <f t="shared" si="167"/>
        <v>4.1775700934579434E-2</v>
      </c>
      <c r="P164" s="1">
        <v>1089</v>
      </c>
      <c r="Q164" s="1">
        <v>639</v>
      </c>
      <c r="R164" s="8">
        <f t="shared" si="175"/>
        <v>450</v>
      </c>
      <c r="S164" s="1">
        <v>970</v>
      </c>
      <c r="T164" s="1">
        <v>572</v>
      </c>
      <c r="U164" s="8">
        <f t="shared" si="176"/>
        <v>398</v>
      </c>
      <c r="V164" s="1">
        <v>1201</v>
      </c>
      <c r="W164" s="1">
        <v>715</v>
      </c>
      <c r="X164" s="8">
        <f t="shared" si="177"/>
        <v>486</v>
      </c>
      <c r="AA164" s="8">
        <f t="shared" si="178"/>
        <v>0</v>
      </c>
      <c r="AD164" s="8">
        <f t="shared" si="179"/>
        <v>0</v>
      </c>
      <c r="AG164" s="8">
        <f t="shared" si="180"/>
        <v>0</v>
      </c>
      <c r="AJ164" s="1">
        <v>165</v>
      </c>
      <c r="AK164" s="8">
        <v>1609</v>
      </c>
      <c r="AQ164" s="40">
        <f t="shared" si="168"/>
        <v>0</v>
      </c>
      <c r="AR164" s="40">
        <f t="shared" si="181"/>
        <v>0</v>
      </c>
      <c r="AS164" s="40">
        <f t="shared" si="169"/>
        <v>0</v>
      </c>
      <c r="AT164" s="41">
        <f t="shared" si="182"/>
        <v>0</v>
      </c>
      <c r="AU164" s="49"/>
      <c r="AV164" s="50">
        <f t="shared" si="170"/>
        <v>0</v>
      </c>
      <c r="AW164" s="51"/>
      <c r="AX164" s="51">
        <f t="shared" si="183"/>
        <v>0</v>
      </c>
      <c r="AY164" s="50">
        <f t="shared" si="171"/>
        <v>0</v>
      </c>
      <c r="AZ164" s="51"/>
      <c r="BA164" s="51">
        <f t="shared" si="184"/>
        <v>0</v>
      </c>
      <c r="BB164" s="50">
        <f t="shared" si="172"/>
        <v>0</v>
      </c>
      <c r="BC164" s="51"/>
      <c r="BD164" s="51">
        <f t="shared" si="185"/>
        <v>0</v>
      </c>
      <c r="BE164" s="50">
        <f t="shared" si="173"/>
        <v>0</v>
      </c>
      <c r="BF164" s="51"/>
      <c r="BG164" s="51">
        <f t="shared" si="186"/>
        <v>0</v>
      </c>
      <c r="BH164" s="50">
        <f t="shared" si="174"/>
        <v>0</v>
      </c>
      <c r="BS164" s="106">
        <f t="shared" si="187"/>
        <v>0</v>
      </c>
      <c r="BT164" s="111">
        <f t="shared" si="188"/>
        <v>0</v>
      </c>
      <c r="BU164" s="111">
        <f t="shared" si="189"/>
        <v>0</v>
      </c>
      <c r="BV164" s="111">
        <f t="shared" si="190"/>
        <v>0</v>
      </c>
      <c r="BW164" s="111">
        <f t="shared" si="191"/>
        <v>0</v>
      </c>
      <c r="BX164" s="111">
        <f t="shared" si="192"/>
        <v>0</v>
      </c>
      <c r="BY164" s="111">
        <f t="shared" si="193"/>
        <v>0</v>
      </c>
      <c r="BZ164" s="111">
        <f t="shared" si="194"/>
        <v>0</v>
      </c>
      <c r="CA164" s="115">
        <f t="shared" si="195"/>
        <v>0</v>
      </c>
    </row>
    <row r="165" spans="2:87" x14ac:dyDescent="0.25">
      <c r="C165" s="10" t="s">
        <v>33</v>
      </c>
      <c r="E165" s="1">
        <f t="shared" si="163"/>
        <v>0</v>
      </c>
      <c r="G165" s="8">
        <f t="shared" si="164"/>
        <v>0</v>
      </c>
      <c r="I165" s="25">
        <f t="shared" si="165"/>
        <v>0</v>
      </c>
      <c r="J165" s="1">
        <v>7.8200000000000006E-2</v>
      </c>
      <c r="K165" s="18">
        <f t="shared" si="166"/>
        <v>3.6542056074766356E-2</v>
      </c>
      <c r="L165" s="1">
        <v>9.0300000000000005E-2</v>
      </c>
      <c r="M165" s="25">
        <f t="shared" si="167"/>
        <v>4.219626168224299E-2</v>
      </c>
      <c r="R165" s="8">
        <f t="shared" si="175"/>
        <v>0</v>
      </c>
      <c r="U165" s="8">
        <f t="shared" si="176"/>
        <v>0</v>
      </c>
      <c r="X165" s="8">
        <f t="shared" si="177"/>
        <v>0</v>
      </c>
      <c r="AA165" s="8">
        <f t="shared" si="178"/>
        <v>0</v>
      </c>
      <c r="AD165" s="8">
        <f t="shared" si="179"/>
        <v>0</v>
      </c>
      <c r="AG165" s="8">
        <f t="shared" si="180"/>
        <v>0</v>
      </c>
      <c r="AJ165" s="1">
        <v>148</v>
      </c>
      <c r="AK165" s="8">
        <v>1633</v>
      </c>
      <c r="AQ165" s="40">
        <f t="shared" si="168"/>
        <v>0</v>
      </c>
      <c r="AR165" s="40">
        <f t="shared" si="181"/>
        <v>0</v>
      </c>
      <c r="AS165" s="40">
        <f t="shared" si="169"/>
        <v>0</v>
      </c>
      <c r="AT165" s="41">
        <f t="shared" si="182"/>
        <v>0</v>
      </c>
      <c r="AU165" s="49"/>
      <c r="AV165" s="50">
        <f t="shared" si="170"/>
        <v>0</v>
      </c>
      <c r="AW165" s="51"/>
      <c r="AX165" s="51">
        <f t="shared" si="183"/>
        <v>0</v>
      </c>
      <c r="AY165" s="50">
        <f t="shared" si="171"/>
        <v>0</v>
      </c>
      <c r="AZ165" s="51"/>
      <c r="BA165" s="51">
        <f t="shared" si="184"/>
        <v>0</v>
      </c>
      <c r="BB165" s="50">
        <f t="shared" si="172"/>
        <v>0</v>
      </c>
      <c r="BC165" s="51"/>
      <c r="BD165" s="51">
        <f t="shared" si="185"/>
        <v>0</v>
      </c>
      <c r="BE165" s="50">
        <f t="shared" si="173"/>
        <v>0</v>
      </c>
      <c r="BF165" s="51"/>
      <c r="BG165" s="51">
        <f t="shared" si="186"/>
        <v>0</v>
      </c>
      <c r="BH165" s="50">
        <f t="shared" si="174"/>
        <v>0</v>
      </c>
      <c r="BS165" s="106">
        <f t="shared" si="187"/>
        <v>0</v>
      </c>
      <c r="BT165" s="111">
        <f t="shared" si="188"/>
        <v>0</v>
      </c>
      <c r="BU165" s="111">
        <f t="shared" si="189"/>
        <v>0</v>
      </c>
      <c r="BV165" s="111">
        <f t="shared" si="190"/>
        <v>0</v>
      </c>
      <c r="BW165" s="111">
        <f t="shared" si="191"/>
        <v>0</v>
      </c>
      <c r="BX165" s="111">
        <f t="shared" si="192"/>
        <v>0</v>
      </c>
      <c r="BY165" s="111">
        <f t="shared" si="193"/>
        <v>0</v>
      </c>
      <c r="BZ165" s="111">
        <f t="shared" si="194"/>
        <v>0</v>
      </c>
      <c r="CA165" s="115">
        <f t="shared" si="195"/>
        <v>0</v>
      </c>
    </row>
    <row r="166" spans="2:87" x14ac:dyDescent="0.25">
      <c r="C166" s="10" t="s">
        <v>34</v>
      </c>
      <c r="E166" s="1">
        <f t="shared" si="163"/>
        <v>0</v>
      </c>
      <c r="G166" s="8">
        <f t="shared" si="164"/>
        <v>0</v>
      </c>
      <c r="I166" s="25">
        <f t="shared" si="165"/>
        <v>0</v>
      </c>
      <c r="J166" s="1">
        <v>7.7700000000000005E-2</v>
      </c>
      <c r="K166" s="18">
        <f t="shared" si="166"/>
        <v>3.6308411214953269E-2</v>
      </c>
      <c r="L166" s="1">
        <v>8.9499999999999996E-2</v>
      </c>
      <c r="M166" s="25">
        <f t="shared" si="167"/>
        <v>4.1822429906542051E-2</v>
      </c>
      <c r="R166" s="8">
        <f t="shared" si="175"/>
        <v>0</v>
      </c>
      <c r="U166" s="8">
        <f t="shared" si="176"/>
        <v>0</v>
      </c>
      <c r="X166" s="8">
        <f t="shared" si="177"/>
        <v>0</v>
      </c>
      <c r="AA166" s="8">
        <f t="shared" si="178"/>
        <v>0</v>
      </c>
      <c r="AD166" s="8">
        <f t="shared" si="179"/>
        <v>0</v>
      </c>
      <c r="AG166" s="8">
        <f t="shared" si="180"/>
        <v>0</v>
      </c>
      <c r="AJ166" s="1">
        <v>149</v>
      </c>
      <c r="AK166" s="8">
        <v>1630</v>
      </c>
      <c r="AQ166" s="40">
        <f t="shared" si="168"/>
        <v>0</v>
      </c>
      <c r="AR166" s="40">
        <f t="shared" si="181"/>
        <v>0</v>
      </c>
      <c r="AS166" s="40">
        <f t="shared" si="169"/>
        <v>0</v>
      </c>
      <c r="AT166" s="41">
        <f t="shared" si="182"/>
        <v>0</v>
      </c>
      <c r="AU166" s="49"/>
      <c r="AV166" s="50">
        <f t="shared" si="170"/>
        <v>0</v>
      </c>
      <c r="AW166" s="51"/>
      <c r="AX166" s="51">
        <f t="shared" si="183"/>
        <v>0</v>
      </c>
      <c r="AY166" s="50">
        <f t="shared" si="171"/>
        <v>0</v>
      </c>
      <c r="AZ166" s="51"/>
      <c r="BA166" s="51">
        <f t="shared" si="184"/>
        <v>0</v>
      </c>
      <c r="BB166" s="50">
        <f t="shared" si="172"/>
        <v>0</v>
      </c>
      <c r="BC166" s="51"/>
      <c r="BD166" s="51">
        <f t="shared" si="185"/>
        <v>0</v>
      </c>
      <c r="BE166" s="50">
        <f t="shared" si="173"/>
        <v>0</v>
      </c>
      <c r="BF166" s="51"/>
      <c r="BG166" s="51">
        <f t="shared" si="186"/>
        <v>0</v>
      </c>
      <c r="BH166" s="50">
        <f t="shared" si="174"/>
        <v>0</v>
      </c>
      <c r="BS166" s="106">
        <f t="shared" si="187"/>
        <v>0</v>
      </c>
      <c r="BT166" s="111">
        <f t="shared" si="188"/>
        <v>0</v>
      </c>
      <c r="BU166" s="111">
        <f t="shared" si="189"/>
        <v>0</v>
      </c>
      <c r="BV166" s="111">
        <f t="shared" si="190"/>
        <v>0</v>
      </c>
      <c r="BW166" s="111">
        <f t="shared" si="191"/>
        <v>0</v>
      </c>
      <c r="BX166" s="111">
        <f t="shared" si="192"/>
        <v>0</v>
      </c>
      <c r="BY166" s="111">
        <f t="shared" si="193"/>
        <v>0</v>
      </c>
      <c r="BZ166" s="111">
        <f t="shared" si="194"/>
        <v>0</v>
      </c>
      <c r="CA166" s="115">
        <f t="shared" si="195"/>
        <v>0</v>
      </c>
    </row>
    <row r="167" spans="2:87" x14ac:dyDescent="0.25">
      <c r="C167" s="10" t="s">
        <v>29</v>
      </c>
      <c r="E167" s="1">
        <f t="shared" si="163"/>
        <v>0</v>
      </c>
      <c r="G167" s="8">
        <f t="shared" si="164"/>
        <v>0</v>
      </c>
      <c r="I167" s="25">
        <f t="shared" si="165"/>
        <v>0</v>
      </c>
      <c r="K167" s="18">
        <f t="shared" si="166"/>
        <v>0</v>
      </c>
      <c r="M167" s="25">
        <f t="shared" si="167"/>
        <v>0</v>
      </c>
      <c r="R167" s="8">
        <f t="shared" si="175"/>
        <v>0</v>
      </c>
      <c r="U167" s="8">
        <f t="shared" si="176"/>
        <v>0</v>
      </c>
      <c r="X167" s="8">
        <f t="shared" si="177"/>
        <v>0</v>
      </c>
      <c r="AA167" s="8">
        <f t="shared" si="178"/>
        <v>0</v>
      </c>
      <c r="AD167" s="8">
        <f t="shared" si="179"/>
        <v>0</v>
      </c>
      <c r="AG167" s="8">
        <f t="shared" si="180"/>
        <v>0</v>
      </c>
      <c r="AQ167" s="40">
        <f t="shared" si="168"/>
        <v>0</v>
      </c>
      <c r="AR167" s="40">
        <f t="shared" si="181"/>
        <v>0</v>
      </c>
      <c r="AS167" s="40">
        <f t="shared" si="169"/>
        <v>0</v>
      </c>
      <c r="AT167" s="41">
        <f t="shared" si="182"/>
        <v>0</v>
      </c>
      <c r="AU167" s="49"/>
      <c r="AV167" s="50">
        <f t="shared" si="170"/>
        <v>0</v>
      </c>
      <c r="AW167" s="51"/>
      <c r="AX167" s="51">
        <f t="shared" si="183"/>
        <v>0</v>
      </c>
      <c r="AY167" s="50">
        <f t="shared" si="171"/>
        <v>0</v>
      </c>
      <c r="AZ167" s="51"/>
      <c r="BA167" s="51">
        <f t="shared" si="184"/>
        <v>0</v>
      </c>
      <c r="BB167" s="50">
        <f t="shared" si="172"/>
        <v>0</v>
      </c>
      <c r="BC167" s="51"/>
      <c r="BD167" s="51">
        <f t="shared" si="185"/>
        <v>0</v>
      </c>
      <c r="BE167" s="50">
        <f t="shared" si="173"/>
        <v>0</v>
      </c>
      <c r="BF167" s="51"/>
      <c r="BG167" s="51">
        <f t="shared" si="186"/>
        <v>0</v>
      </c>
      <c r="BH167" s="50">
        <f t="shared" si="174"/>
        <v>0</v>
      </c>
      <c r="BS167" s="106">
        <f t="shared" si="187"/>
        <v>0</v>
      </c>
      <c r="BT167" s="111">
        <f t="shared" si="188"/>
        <v>0</v>
      </c>
      <c r="BU167" s="111">
        <f t="shared" si="189"/>
        <v>0</v>
      </c>
      <c r="BV167" s="111">
        <f t="shared" si="190"/>
        <v>0</v>
      </c>
      <c r="BW167" s="111">
        <f t="shared" si="191"/>
        <v>0</v>
      </c>
      <c r="BX167" s="111">
        <f t="shared" si="192"/>
        <v>0</v>
      </c>
      <c r="BY167" s="111">
        <f t="shared" si="193"/>
        <v>0</v>
      </c>
      <c r="BZ167" s="111">
        <f t="shared" si="194"/>
        <v>0</v>
      </c>
      <c r="CA167" s="115">
        <f t="shared" si="195"/>
        <v>0</v>
      </c>
    </row>
    <row r="168" spans="2:87" x14ac:dyDescent="0.25">
      <c r="C168" s="10" t="s">
        <v>30</v>
      </c>
      <c r="E168" s="1">
        <f t="shared" si="163"/>
        <v>0</v>
      </c>
      <c r="G168" s="8">
        <f t="shared" si="164"/>
        <v>0</v>
      </c>
      <c r="I168" s="25">
        <f t="shared" si="165"/>
        <v>0</v>
      </c>
      <c r="K168" s="18">
        <f t="shared" si="166"/>
        <v>0</v>
      </c>
      <c r="M168" s="25">
        <f t="shared" si="167"/>
        <v>0</v>
      </c>
      <c r="R168" s="8">
        <f t="shared" si="175"/>
        <v>0</v>
      </c>
      <c r="U168" s="8">
        <f t="shared" si="176"/>
        <v>0</v>
      </c>
      <c r="X168" s="8">
        <f t="shared" si="177"/>
        <v>0</v>
      </c>
      <c r="AA168" s="8">
        <f t="shared" si="178"/>
        <v>0</v>
      </c>
      <c r="AD168" s="8">
        <f t="shared" si="179"/>
        <v>0</v>
      </c>
      <c r="AG168" s="8">
        <f t="shared" si="180"/>
        <v>0</v>
      </c>
      <c r="AQ168" s="40">
        <f t="shared" si="168"/>
        <v>0</v>
      </c>
      <c r="AR168" s="40">
        <f t="shared" si="181"/>
        <v>0</v>
      </c>
      <c r="AS168" s="40">
        <f t="shared" si="169"/>
        <v>0</v>
      </c>
      <c r="AT168" s="41">
        <f t="shared" si="182"/>
        <v>0</v>
      </c>
      <c r="AU168" s="49"/>
      <c r="AV168" s="50">
        <f t="shared" si="170"/>
        <v>0</v>
      </c>
      <c r="AW168" s="51"/>
      <c r="AX168" s="51">
        <f t="shared" si="183"/>
        <v>0</v>
      </c>
      <c r="AY168" s="50">
        <f t="shared" si="171"/>
        <v>0</v>
      </c>
      <c r="AZ168" s="51"/>
      <c r="BA168" s="51">
        <f t="shared" si="184"/>
        <v>0</v>
      </c>
      <c r="BB168" s="50">
        <f t="shared" si="172"/>
        <v>0</v>
      </c>
      <c r="BC168" s="51"/>
      <c r="BD168" s="51">
        <f t="shared" si="185"/>
        <v>0</v>
      </c>
      <c r="BE168" s="50">
        <f t="shared" si="173"/>
        <v>0</v>
      </c>
      <c r="BF168" s="51"/>
      <c r="BG168" s="51">
        <f t="shared" si="186"/>
        <v>0</v>
      </c>
      <c r="BH168" s="50">
        <f t="shared" si="174"/>
        <v>0</v>
      </c>
      <c r="BS168" s="106">
        <f t="shared" si="187"/>
        <v>0</v>
      </c>
      <c r="BT168" s="111">
        <f t="shared" si="188"/>
        <v>0</v>
      </c>
      <c r="BU168" s="111">
        <f t="shared" si="189"/>
        <v>0</v>
      </c>
      <c r="BV168" s="111">
        <f t="shared" si="190"/>
        <v>0</v>
      </c>
      <c r="BW168" s="111">
        <f t="shared" si="191"/>
        <v>0</v>
      </c>
      <c r="BX168" s="111">
        <f t="shared" si="192"/>
        <v>0</v>
      </c>
      <c r="BY168" s="111">
        <f t="shared" si="193"/>
        <v>0</v>
      </c>
      <c r="BZ168" s="111">
        <f t="shared" si="194"/>
        <v>0</v>
      </c>
      <c r="CA168" s="115">
        <f t="shared" si="195"/>
        <v>0</v>
      </c>
    </row>
    <row r="169" spans="2:87" x14ac:dyDescent="0.25">
      <c r="C169" s="10" t="s">
        <v>10</v>
      </c>
      <c r="E169" s="1">
        <f t="shared" si="163"/>
        <v>0</v>
      </c>
      <c r="G169" s="8">
        <f t="shared" si="164"/>
        <v>0</v>
      </c>
      <c r="I169" s="25">
        <f t="shared" si="165"/>
        <v>0</v>
      </c>
      <c r="K169" s="18">
        <f t="shared" si="166"/>
        <v>0</v>
      </c>
      <c r="M169" s="25">
        <f t="shared" si="167"/>
        <v>0</v>
      </c>
      <c r="R169" s="8">
        <f t="shared" si="175"/>
        <v>0</v>
      </c>
      <c r="U169" s="8">
        <f t="shared" si="176"/>
        <v>0</v>
      </c>
      <c r="X169" s="8">
        <f t="shared" si="177"/>
        <v>0</v>
      </c>
      <c r="AA169" s="8">
        <f t="shared" si="178"/>
        <v>0</v>
      </c>
      <c r="AD169" s="8">
        <f t="shared" si="179"/>
        <v>0</v>
      </c>
      <c r="AG169" s="8">
        <f t="shared" si="180"/>
        <v>0</v>
      </c>
      <c r="AQ169" s="40">
        <f t="shared" si="168"/>
        <v>0</v>
      </c>
      <c r="AR169" s="40">
        <f t="shared" si="181"/>
        <v>0</v>
      </c>
      <c r="AS169" s="40">
        <f t="shared" si="169"/>
        <v>0</v>
      </c>
      <c r="AT169" s="41">
        <f t="shared" si="182"/>
        <v>0</v>
      </c>
      <c r="AU169" s="49"/>
      <c r="AV169" s="50">
        <f t="shared" si="170"/>
        <v>0</v>
      </c>
      <c r="AW169" s="51"/>
      <c r="AX169" s="51">
        <f t="shared" si="183"/>
        <v>0</v>
      </c>
      <c r="AY169" s="50">
        <f t="shared" si="171"/>
        <v>0</v>
      </c>
      <c r="AZ169" s="51"/>
      <c r="BA169" s="51">
        <f t="shared" si="184"/>
        <v>0</v>
      </c>
      <c r="BB169" s="50">
        <f t="shared" si="172"/>
        <v>0</v>
      </c>
      <c r="BC169" s="51"/>
      <c r="BD169" s="51">
        <f t="shared" si="185"/>
        <v>0</v>
      </c>
      <c r="BE169" s="50">
        <f t="shared" si="173"/>
        <v>0</v>
      </c>
      <c r="BF169" s="51"/>
      <c r="BG169" s="51">
        <f t="shared" si="186"/>
        <v>0</v>
      </c>
      <c r="BH169" s="50">
        <f t="shared" si="174"/>
        <v>0</v>
      </c>
      <c r="BS169" s="106">
        <f t="shared" si="187"/>
        <v>0</v>
      </c>
      <c r="BT169" s="111">
        <f t="shared" si="188"/>
        <v>0</v>
      </c>
      <c r="BU169" s="111">
        <f t="shared" si="189"/>
        <v>0</v>
      </c>
      <c r="BV169" s="111">
        <f t="shared" si="190"/>
        <v>0</v>
      </c>
      <c r="BW169" s="111">
        <f t="shared" si="191"/>
        <v>0</v>
      </c>
      <c r="BX169" s="111">
        <f t="shared" si="192"/>
        <v>0</v>
      </c>
      <c r="BY169" s="111">
        <f t="shared" si="193"/>
        <v>0</v>
      </c>
      <c r="BZ169" s="111">
        <f t="shared" si="194"/>
        <v>0</v>
      </c>
      <c r="CA169" s="115">
        <f t="shared" si="195"/>
        <v>0</v>
      </c>
    </row>
    <row r="170" spans="2:87" x14ac:dyDescent="0.25">
      <c r="C170" s="10" t="s">
        <v>35</v>
      </c>
      <c r="E170" s="1">
        <f t="shared" si="163"/>
        <v>0</v>
      </c>
      <c r="G170" s="8">
        <f t="shared" si="164"/>
        <v>0</v>
      </c>
      <c r="I170" s="25">
        <f t="shared" si="165"/>
        <v>0</v>
      </c>
      <c r="K170" s="18">
        <f t="shared" si="166"/>
        <v>0</v>
      </c>
      <c r="M170" s="25">
        <f t="shared" si="167"/>
        <v>0</v>
      </c>
      <c r="R170" s="8">
        <f t="shared" si="175"/>
        <v>0</v>
      </c>
      <c r="U170" s="8">
        <f t="shared" si="176"/>
        <v>0</v>
      </c>
      <c r="X170" s="8">
        <f t="shared" si="177"/>
        <v>0</v>
      </c>
      <c r="AA170" s="8">
        <f t="shared" si="178"/>
        <v>0</v>
      </c>
      <c r="AD170" s="8">
        <f t="shared" si="179"/>
        <v>0</v>
      </c>
      <c r="AG170" s="8">
        <f t="shared" si="180"/>
        <v>0</v>
      </c>
      <c r="AQ170" s="40">
        <f t="shared" si="168"/>
        <v>0</v>
      </c>
      <c r="AR170" s="40">
        <f t="shared" si="181"/>
        <v>0</v>
      </c>
      <c r="AS170" s="40">
        <f t="shared" si="169"/>
        <v>0</v>
      </c>
      <c r="AT170" s="41">
        <f t="shared" si="182"/>
        <v>0</v>
      </c>
      <c r="AU170" s="49"/>
      <c r="AV170" s="50">
        <f t="shared" si="170"/>
        <v>0</v>
      </c>
      <c r="AW170" s="51"/>
      <c r="AX170" s="51">
        <f t="shared" si="183"/>
        <v>0</v>
      </c>
      <c r="AY170" s="50">
        <f t="shared" si="171"/>
        <v>0</v>
      </c>
      <c r="AZ170" s="51"/>
      <c r="BA170" s="51">
        <f t="shared" si="184"/>
        <v>0</v>
      </c>
      <c r="BB170" s="50">
        <f t="shared" si="172"/>
        <v>0</v>
      </c>
      <c r="BC170" s="51"/>
      <c r="BD170" s="51">
        <f t="shared" si="185"/>
        <v>0</v>
      </c>
      <c r="BE170" s="50">
        <f t="shared" si="173"/>
        <v>0</v>
      </c>
      <c r="BF170" s="51"/>
      <c r="BG170" s="51">
        <f t="shared" si="186"/>
        <v>0</v>
      </c>
      <c r="BH170" s="50">
        <f t="shared" si="174"/>
        <v>0</v>
      </c>
      <c r="BS170" s="106">
        <f t="shared" si="187"/>
        <v>0</v>
      </c>
      <c r="BT170" s="111">
        <f t="shared" si="188"/>
        <v>0</v>
      </c>
      <c r="BU170" s="111">
        <f t="shared" si="189"/>
        <v>0</v>
      </c>
      <c r="BV170" s="111">
        <f t="shared" si="190"/>
        <v>0</v>
      </c>
      <c r="BW170" s="111">
        <f t="shared" si="191"/>
        <v>0</v>
      </c>
      <c r="BX170" s="111">
        <f t="shared" si="192"/>
        <v>0</v>
      </c>
      <c r="BY170" s="111">
        <f t="shared" si="193"/>
        <v>0</v>
      </c>
      <c r="BZ170" s="111">
        <f t="shared" si="194"/>
        <v>0</v>
      </c>
      <c r="CA170" s="115">
        <f t="shared" si="195"/>
        <v>0</v>
      </c>
    </row>
    <row r="171" spans="2:87" x14ac:dyDescent="0.25">
      <c r="C171" s="10" t="s">
        <v>36</v>
      </c>
      <c r="E171" s="1">
        <f t="shared" si="163"/>
        <v>0</v>
      </c>
      <c r="G171" s="8">
        <f t="shared" si="164"/>
        <v>0</v>
      </c>
      <c r="I171" s="25">
        <f t="shared" si="165"/>
        <v>0</v>
      </c>
      <c r="J171" s="1">
        <v>4.4400000000000002E-2</v>
      </c>
      <c r="K171" s="18">
        <f t="shared" si="166"/>
        <v>2.0747663551401868E-2</v>
      </c>
      <c r="M171" s="25">
        <f t="shared" si="167"/>
        <v>0</v>
      </c>
      <c r="R171" s="8">
        <f t="shared" si="175"/>
        <v>0</v>
      </c>
      <c r="U171" s="8">
        <f t="shared" si="176"/>
        <v>0</v>
      </c>
      <c r="X171" s="8">
        <f t="shared" si="177"/>
        <v>0</v>
      </c>
      <c r="AA171" s="8">
        <f t="shared" si="178"/>
        <v>0</v>
      </c>
      <c r="AD171" s="8">
        <f t="shared" si="179"/>
        <v>0</v>
      </c>
      <c r="AG171" s="8">
        <f t="shared" si="180"/>
        <v>0</v>
      </c>
      <c r="AQ171" s="40">
        <f t="shared" si="168"/>
        <v>0</v>
      </c>
      <c r="AR171" s="40">
        <f t="shared" si="181"/>
        <v>0</v>
      </c>
      <c r="AS171" s="40">
        <f t="shared" si="169"/>
        <v>0</v>
      </c>
      <c r="AT171" s="41">
        <f t="shared" si="182"/>
        <v>0</v>
      </c>
      <c r="AU171" s="49"/>
      <c r="AV171" s="50">
        <f t="shared" si="170"/>
        <v>0</v>
      </c>
      <c r="AW171" s="51"/>
      <c r="AX171" s="51">
        <f t="shared" si="183"/>
        <v>0</v>
      </c>
      <c r="AY171" s="50">
        <f t="shared" si="171"/>
        <v>0</v>
      </c>
      <c r="AZ171" s="51"/>
      <c r="BA171" s="51">
        <f t="shared" si="184"/>
        <v>0</v>
      </c>
      <c r="BB171" s="50">
        <f t="shared" si="172"/>
        <v>0</v>
      </c>
      <c r="BC171" s="51"/>
      <c r="BD171" s="51">
        <f t="shared" si="185"/>
        <v>0</v>
      </c>
      <c r="BE171" s="50">
        <f t="shared" si="173"/>
        <v>0</v>
      </c>
      <c r="BF171" s="51"/>
      <c r="BG171" s="51">
        <f t="shared" si="186"/>
        <v>0</v>
      </c>
      <c r="BH171" s="50">
        <f t="shared" si="174"/>
        <v>0</v>
      </c>
      <c r="BS171" s="106">
        <f t="shared" si="187"/>
        <v>0</v>
      </c>
      <c r="BT171" s="111">
        <f t="shared" si="188"/>
        <v>0</v>
      </c>
      <c r="BU171" s="111">
        <f t="shared" si="189"/>
        <v>0</v>
      </c>
      <c r="BV171" s="111">
        <f t="shared" si="190"/>
        <v>0</v>
      </c>
      <c r="BW171" s="111">
        <f t="shared" si="191"/>
        <v>0</v>
      </c>
      <c r="BX171" s="111">
        <f t="shared" si="192"/>
        <v>0</v>
      </c>
      <c r="BY171" s="111">
        <f t="shared" si="193"/>
        <v>0</v>
      </c>
      <c r="BZ171" s="111">
        <f t="shared" si="194"/>
        <v>0</v>
      </c>
      <c r="CA171" s="115">
        <f t="shared" si="195"/>
        <v>0</v>
      </c>
    </row>
    <row r="172" spans="2:87" x14ac:dyDescent="0.25">
      <c r="B172" s="5" t="s">
        <v>13</v>
      </c>
      <c r="C172" s="10" t="s">
        <v>31</v>
      </c>
      <c r="E172" s="1">
        <f t="shared" si="163"/>
        <v>0</v>
      </c>
      <c r="G172" s="8">
        <f t="shared" si="164"/>
        <v>0</v>
      </c>
      <c r="H172" s="1">
        <v>7.9000000000000001E-2</v>
      </c>
      <c r="I172" s="25">
        <f t="shared" si="165"/>
        <v>3.9979757085020243E-5</v>
      </c>
      <c r="J172" s="1">
        <v>7.8899999999999998E-2</v>
      </c>
      <c r="K172" s="18">
        <f t="shared" si="166"/>
        <v>3.6869158878504671E-2</v>
      </c>
      <c r="L172" s="1">
        <v>8.4000000000000005E-2</v>
      </c>
      <c r="M172" s="25">
        <f t="shared" si="167"/>
        <v>3.925233644859813E-2</v>
      </c>
      <c r="N172" s="1" t="s">
        <v>43</v>
      </c>
      <c r="P172" s="1">
        <v>1086</v>
      </c>
      <c r="Q172" s="1">
        <v>658</v>
      </c>
      <c r="R172" s="8">
        <f t="shared" si="175"/>
        <v>428</v>
      </c>
      <c r="S172" s="1">
        <v>964</v>
      </c>
      <c r="T172" s="1">
        <v>582</v>
      </c>
      <c r="U172" s="8">
        <f t="shared" si="176"/>
        <v>382</v>
      </c>
      <c r="V172" s="1">
        <v>1190</v>
      </c>
      <c r="W172" s="1">
        <v>725</v>
      </c>
      <c r="X172" s="8">
        <f t="shared" si="177"/>
        <v>465</v>
      </c>
      <c r="AA172" s="8">
        <f t="shared" si="178"/>
        <v>0</v>
      </c>
      <c r="AD172" s="8">
        <f t="shared" si="179"/>
        <v>0</v>
      </c>
      <c r="AG172" s="8">
        <f t="shared" si="180"/>
        <v>0</v>
      </c>
      <c r="AJ172" s="1">
        <v>131</v>
      </c>
      <c r="AK172" s="8">
        <v>1634</v>
      </c>
      <c r="AP172" s="1">
        <v>57.3</v>
      </c>
      <c r="AQ172" s="40">
        <f t="shared" si="168"/>
        <v>5.7762096774193541</v>
      </c>
      <c r="AR172" s="40">
        <f t="shared" si="181"/>
        <v>40.112567204301072</v>
      </c>
      <c r="AS172" s="40">
        <f t="shared" si="169"/>
        <v>10.397177419354836</v>
      </c>
      <c r="AT172" s="41">
        <f t="shared" si="182"/>
        <v>72.202620967741922</v>
      </c>
      <c r="AU172" s="49">
        <v>1.4</v>
      </c>
      <c r="AV172" s="50">
        <f t="shared" si="170"/>
        <v>2.8571428571428572</v>
      </c>
      <c r="AW172" s="51">
        <v>2.9</v>
      </c>
      <c r="AX172" s="51">
        <f t="shared" si="183"/>
        <v>1.5</v>
      </c>
      <c r="AY172" s="50">
        <f t="shared" si="171"/>
        <v>3.0612244897959182</v>
      </c>
      <c r="AZ172" s="51">
        <v>3.2</v>
      </c>
      <c r="BA172" s="51">
        <f t="shared" si="184"/>
        <v>1.8000000000000003</v>
      </c>
      <c r="BB172" s="50">
        <f t="shared" si="172"/>
        <v>3.6734693877551026</v>
      </c>
      <c r="BC172" s="51">
        <v>3.2</v>
      </c>
      <c r="BD172" s="51">
        <f t="shared" si="185"/>
        <v>1.8000000000000003</v>
      </c>
      <c r="BE172" s="50">
        <f t="shared" si="173"/>
        <v>3.6734693877551026</v>
      </c>
      <c r="BF172" s="51">
        <v>2</v>
      </c>
      <c r="BG172" s="51">
        <f t="shared" si="186"/>
        <v>0.60000000000000009</v>
      </c>
      <c r="BH172" s="50">
        <f t="shared" si="174"/>
        <v>1.2244897959183676</v>
      </c>
      <c r="BI172" s="1">
        <v>22.3</v>
      </c>
      <c r="BJ172" s="106">
        <v>2.6</v>
      </c>
      <c r="BK172" s="111">
        <v>5.44</v>
      </c>
      <c r="BL172" s="111">
        <v>3.68</v>
      </c>
      <c r="BM172" s="111">
        <v>6.8410000000000002</v>
      </c>
      <c r="BN172" s="111">
        <v>10.641</v>
      </c>
      <c r="BO172" s="111">
        <v>9.1210000000000004</v>
      </c>
      <c r="BP172" s="111">
        <v>13.161</v>
      </c>
      <c r="BQ172" s="111">
        <v>21</v>
      </c>
      <c r="BR172" s="111">
        <v>25.61</v>
      </c>
      <c r="BS172" s="106">
        <f t="shared" si="187"/>
        <v>1.5805</v>
      </c>
      <c r="BT172" s="111">
        <f t="shared" si="188"/>
        <v>3.8</v>
      </c>
      <c r="BU172" s="111">
        <f t="shared" si="189"/>
        <v>5.3804999999999996</v>
      </c>
      <c r="BV172" s="111">
        <f t="shared" si="190"/>
        <v>2.2800000000000002</v>
      </c>
      <c r="BW172" s="111">
        <f t="shared" si="191"/>
        <v>3.8605</v>
      </c>
      <c r="BX172" s="111">
        <f t="shared" si="192"/>
        <v>7.8390000000000004</v>
      </c>
      <c r="BY172" s="111">
        <f t="shared" si="193"/>
        <v>5.3219999999999992</v>
      </c>
      <c r="BZ172" s="111">
        <f t="shared" si="194"/>
        <v>1.5170000000000003</v>
      </c>
      <c r="CA172" s="115">
        <f t="shared" si="195"/>
        <v>4.6099999999999994</v>
      </c>
      <c r="CB172" s="122">
        <f>BK172/$BJ172</f>
        <v>2.0923076923076924</v>
      </c>
      <c r="CC172" s="122">
        <f t="shared" ref="CC172" si="217">BL172/$BJ172</f>
        <v>1.4153846153846155</v>
      </c>
      <c r="CD172" s="122">
        <f t="shared" ref="CD172" si="218">BM172/$BJ172</f>
        <v>2.631153846153846</v>
      </c>
      <c r="CE172" s="122">
        <f t="shared" ref="CE172" si="219">BN172/$BJ172</f>
        <v>4.0926923076923076</v>
      </c>
      <c r="CF172" s="122">
        <f t="shared" ref="CF172" si="220">BO172/$BJ172</f>
        <v>3.5080769230769233</v>
      </c>
      <c r="CG172" s="122">
        <f t="shared" ref="CG172" si="221">BP172/$BJ172</f>
        <v>5.061923076923077</v>
      </c>
      <c r="CH172" s="122">
        <f t="shared" ref="CH172" si="222">BQ172/$BJ172</f>
        <v>8.0769230769230766</v>
      </c>
      <c r="CI172" s="92">
        <f t="shared" ref="CI172" si="223">BR172/$BJ172</f>
        <v>9.85</v>
      </c>
    </row>
    <row r="173" spans="2:87" x14ac:dyDescent="0.25">
      <c r="C173" s="10" t="s">
        <v>32</v>
      </c>
      <c r="E173" s="1">
        <f t="shared" si="163"/>
        <v>0</v>
      </c>
      <c r="G173" s="8">
        <f t="shared" si="164"/>
        <v>0</v>
      </c>
      <c r="H173" s="1">
        <v>7.6700000000000004E-2</v>
      </c>
      <c r="I173" s="25">
        <f t="shared" si="165"/>
        <v>3.8815789473684214E-5</v>
      </c>
      <c r="J173" s="1">
        <v>7.6899999999999996E-2</v>
      </c>
      <c r="K173" s="18">
        <f t="shared" si="166"/>
        <v>3.593457943925233E-2</v>
      </c>
      <c r="L173" s="1">
        <v>8.4199999999999997E-2</v>
      </c>
      <c r="M173" s="25">
        <f t="shared" si="167"/>
        <v>3.9345794392523357E-2</v>
      </c>
      <c r="P173" s="1">
        <v>1071</v>
      </c>
      <c r="Q173" s="1">
        <v>637</v>
      </c>
      <c r="R173" s="8">
        <f t="shared" si="175"/>
        <v>434</v>
      </c>
      <c r="S173" s="1">
        <v>953</v>
      </c>
      <c r="T173" s="1">
        <v>569</v>
      </c>
      <c r="U173" s="8">
        <f t="shared" si="176"/>
        <v>384</v>
      </c>
      <c r="V173" s="1">
        <v>1184</v>
      </c>
      <c r="W173" s="1">
        <v>702</v>
      </c>
      <c r="X173" s="8">
        <f t="shared" si="177"/>
        <v>482</v>
      </c>
      <c r="AA173" s="8">
        <f t="shared" si="178"/>
        <v>0</v>
      </c>
      <c r="AD173" s="8">
        <f t="shared" si="179"/>
        <v>0</v>
      </c>
      <c r="AG173" s="8">
        <f t="shared" si="180"/>
        <v>0</v>
      </c>
      <c r="AJ173" s="1">
        <v>145</v>
      </c>
      <c r="AK173" s="8">
        <v>1609</v>
      </c>
      <c r="AQ173" s="40">
        <f t="shared" si="168"/>
        <v>0</v>
      </c>
      <c r="AR173" s="40">
        <f t="shared" si="181"/>
        <v>0</v>
      </c>
      <c r="AS173" s="40">
        <f t="shared" si="169"/>
        <v>0</v>
      </c>
      <c r="AT173" s="41">
        <f t="shared" si="182"/>
        <v>0</v>
      </c>
      <c r="AU173" s="49"/>
      <c r="AV173" s="50">
        <f t="shared" si="170"/>
        <v>0</v>
      </c>
      <c r="AW173" s="51"/>
      <c r="AX173" s="51">
        <f t="shared" si="183"/>
        <v>0</v>
      </c>
      <c r="AY173" s="50">
        <f t="shared" si="171"/>
        <v>0</v>
      </c>
      <c r="AZ173" s="51"/>
      <c r="BA173" s="51">
        <f t="shared" si="184"/>
        <v>0</v>
      </c>
      <c r="BB173" s="50">
        <f t="shared" si="172"/>
        <v>0</v>
      </c>
      <c r="BC173" s="51"/>
      <c r="BD173" s="51">
        <f t="shared" si="185"/>
        <v>0</v>
      </c>
      <c r="BE173" s="50">
        <f t="shared" si="173"/>
        <v>0</v>
      </c>
      <c r="BF173" s="51"/>
      <c r="BG173" s="51">
        <f t="shared" si="186"/>
        <v>0</v>
      </c>
      <c r="BH173" s="50">
        <f t="shared" si="174"/>
        <v>0</v>
      </c>
      <c r="BS173" s="106">
        <f t="shared" si="187"/>
        <v>0</v>
      </c>
      <c r="BT173" s="111">
        <f t="shared" si="188"/>
        <v>0</v>
      </c>
      <c r="BU173" s="111">
        <f t="shared" si="189"/>
        <v>0</v>
      </c>
      <c r="BV173" s="111">
        <f t="shared" si="190"/>
        <v>0</v>
      </c>
      <c r="BW173" s="111">
        <f t="shared" si="191"/>
        <v>0</v>
      </c>
      <c r="BX173" s="111">
        <f t="shared" si="192"/>
        <v>0</v>
      </c>
      <c r="BY173" s="111">
        <f t="shared" si="193"/>
        <v>0</v>
      </c>
      <c r="BZ173" s="111">
        <f t="shared" si="194"/>
        <v>0</v>
      </c>
      <c r="CA173" s="115">
        <f t="shared" si="195"/>
        <v>0</v>
      </c>
    </row>
    <row r="174" spans="2:87" x14ac:dyDescent="0.25">
      <c r="C174" s="10" t="s">
        <v>33</v>
      </c>
      <c r="E174" s="1">
        <f t="shared" si="163"/>
        <v>0</v>
      </c>
      <c r="G174" s="8">
        <f t="shared" si="164"/>
        <v>0</v>
      </c>
      <c r="I174" s="25">
        <f t="shared" si="165"/>
        <v>0</v>
      </c>
      <c r="J174" s="1">
        <v>7.8899999999999998E-2</v>
      </c>
      <c r="K174" s="18">
        <f t="shared" si="166"/>
        <v>3.6869158878504671E-2</v>
      </c>
      <c r="L174" s="1">
        <v>8.5699999999999998E-2</v>
      </c>
      <c r="M174" s="25">
        <f t="shared" si="167"/>
        <v>4.0046728971962611E-2</v>
      </c>
      <c r="R174" s="8">
        <f t="shared" si="175"/>
        <v>0</v>
      </c>
      <c r="U174" s="8">
        <f t="shared" si="176"/>
        <v>0</v>
      </c>
      <c r="X174" s="8">
        <f t="shared" si="177"/>
        <v>0</v>
      </c>
      <c r="AA174" s="8">
        <f t="shared" si="178"/>
        <v>0</v>
      </c>
      <c r="AD174" s="8">
        <f t="shared" si="179"/>
        <v>0</v>
      </c>
      <c r="AG174" s="8">
        <f t="shared" si="180"/>
        <v>0</v>
      </c>
      <c r="AJ174" s="1">
        <v>130</v>
      </c>
      <c r="AK174" s="8">
        <v>1637</v>
      </c>
      <c r="AQ174" s="40">
        <f t="shared" si="168"/>
        <v>0</v>
      </c>
      <c r="AR174" s="40">
        <f t="shared" si="181"/>
        <v>0</v>
      </c>
      <c r="AS174" s="40">
        <f t="shared" si="169"/>
        <v>0</v>
      </c>
      <c r="AT174" s="41">
        <f t="shared" si="182"/>
        <v>0</v>
      </c>
      <c r="AU174" s="49"/>
      <c r="AV174" s="50">
        <f t="shared" si="170"/>
        <v>0</v>
      </c>
      <c r="AW174" s="51"/>
      <c r="AX174" s="51">
        <f t="shared" si="183"/>
        <v>0</v>
      </c>
      <c r="AY174" s="50">
        <f t="shared" si="171"/>
        <v>0</v>
      </c>
      <c r="AZ174" s="51"/>
      <c r="BA174" s="51">
        <f t="shared" si="184"/>
        <v>0</v>
      </c>
      <c r="BB174" s="50">
        <f t="shared" si="172"/>
        <v>0</v>
      </c>
      <c r="BC174" s="51"/>
      <c r="BD174" s="51">
        <f t="shared" si="185"/>
        <v>0</v>
      </c>
      <c r="BE174" s="50">
        <f t="shared" si="173"/>
        <v>0</v>
      </c>
      <c r="BF174" s="51"/>
      <c r="BG174" s="51">
        <f t="shared" si="186"/>
        <v>0</v>
      </c>
      <c r="BH174" s="50">
        <f t="shared" si="174"/>
        <v>0</v>
      </c>
      <c r="BS174" s="106">
        <f t="shared" si="187"/>
        <v>0</v>
      </c>
      <c r="BT174" s="111">
        <f t="shared" si="188"/>
        <v>0</v>
      </c>
      <c r="BU174" s="111">
        <f t="shared" si="189"/>
        <v>0</v>
      </c>
      <c r="BV174" s="111">
        <f t="shared" si="190"/>
        <v>0</v>
      </c>
      <c r="BW174" s="111">
        <f t="shared" si="191"/>
        <v>0</v>
      </c>
      <c r="BX174" s="111">
        <f t="shared" si="192"/>
        <v>0</v>
      </c>
      <c r="BY174" s="111">
        <f t="shared" si="193"/>
        <v>0</v>
      </c>
      <c r="BZ174" s="111">
        <f t="shared" si="194"/>
        <v>0</v>
      </c>
      <c r="CA174" s="115">
        <f t="shared" si="195"/>
        <v>0</v>
      </c>
    </row>
    <row r="175" spans="2:87" x14ac:dyDescent="0.25">
      <c r="C175" s="10" t="s">
        <v>34</v>
      </c>
      <c r="E175" s="1">
        <f t="shared" si="163"/>
        <v>0</v>
      </c>
      <c r="G175" s="8">
        <f t="shared" si="164"/>
        <v>0</v>
      </c>
      <c r="I175" s="25">
        <f t="shared" si="165"/>
        <v>0</v>
      </c>
      <c r="J175" s="1">
        <v>7.8299999999999995E-2</v>
      </c>
      <c r="K175" s="18">
        <f t="shared" si="166"/>
        <v>3.6588785046728967E-2</v>
      </c>
      <c r="L175" s="1">
        <v>8.5599999999999996E-2</v>
      </c>
      <c r="M175" s="25">
        <f t="shared" si="167"/>
        <v>3.9999999999999994E-2</v>
      </c>
      <c r="R175" s="8">
        <f t="shared" si="175"/>
        <v>0</v>
      </c>
      <c r="U175" s="8">
        <f t="shared" si="176"/>
        <v>0</v>
      </c>
      <c r="X175" s="8">
        <f t="shared" si="177"/>
        <v>0</v>
      </c>
      <c r="AA175" s="8">
        <f t="shared" si="178"/>
        <v>0</v>
      </c>
      <c r="AD175" s="8">
        <f t="shared" si="179"/>
        <v>0</v>
      </c>
      <c r="AG175" s="8">
        <f t="shared" si="180"/>
        <v>0</v>
      </c>
      <c r="AJ175" s="1">
        <v>129</v>
      </c>
      <c r="AK175" s="8">
        <v>1636</v>
      </c>
      <c r="AQ175" s="40">
        <f t="shared" si="168"/>
        <v>0</v>
      </c>
      <c r="AR175" s="40">
        <f t="shared" si="181"/>
        <v>0</v>
      </c>
      <c r="AS175" s="40">
        <f t="shared" si="169"/>
        <v>0</v>
      </c>
      <c r="AT175" s="41">
        <f t="shared" si="182"/>
        <v>0</v>
      </c>
      <c r="AU175" s="49"/>
      <c r="AV175" s="50">
        <f t="shared" si="170"/>
        <v>0</v>
      </c>
      <c r="AW175" s="51"/>
      <c r="AX175" s="51">
        <f t="shared" si="183"/>
        <v>0</v>
      </c>
      <c r="AY175" s="50">
        <f t="shared" si="171"/>
        <v>0</v>
      </c>
      <c r="AZ175" s="51"/>
      <c r="BA175" s="51">
        <f t="shared" si="184"/>
        <v>0</v>
      </c>
      <c r="BB175" s="50">
        <f t="shared" si="172"/>
        <v>0</v>
      </c>
      <c r="BC175" s="51"/>
      <c r="BD175" s="51">
        <f t="shared" si="185"/>
        <v>0</v>
      </c>
      <c r="BE175" s="50">
        <f t="shared" si="173"/>
        <v>0</v>
      </c>
      <c r="BF175" s="51"/>
      <c r="BG175" s="51">
        <f t="shared" si="186"/>
        <v>0</v>
      </c>
      <c r="BH175" s="50">
        <f t="shared" si="174"/>
        <v>0</v>
      </c>
      <c r="BS175" s="106">
        <f t="shared" si="187"/>
        <v>0</v>
      </c>
      <c r="BT175" s="111">
        <f t="shared" si="188"/>
        <v>0</v>
      </c>
      <c r="BU175" s="111">
        <f t="shared" si="189"/>
        <v>0</v>
      </c>
      <c r="BV175" s="111">
        <f t="shared" si="190"/>
        <v>0</v>
      </c>
      <c r="BW175" s="111">
        <f t="shared" si="191"/>
        <v>0</v>
      </c>
      <c r="BX175" s="111">
        <f t="shared" si="192"/>
        <v>0</v>
      </c>
      <c r="BY175" s="111">
        <f t="shared" si="193"/>
        <v>0</v>
      </c>
      <c r="BZ175" s="111">
        <f t="shared" si="194"/>
        <v>0</v>
      </c>
      <c r="CA175" s="115">
        <f t="shared" si="195"/>
        <v>0</v>
      </c>
    </row>
    <row r="176" spans="2:87" x14ac:dyDescent="0.25">
      <c r="C176" s="10" t="s">
        <v>29</v>
      </c>
      <c r="E176" s="1">
        <f t="shared" si="163"/>
        <v>0</v>
      </c>
      <c r="G176" s="8">
        <f t="shared" si="164"/>
        <v>0</v>
      </c>
      <c r="I176" s="25">
        <f t="shared" si="165"/>
        <v>0</v>
      </c>
      <c r="K176" s="18">
        <f t="shared" si="166"/>
        <v>0</v>
      </c>
      <c r="M176" s="25">
        <f t="shared" si="167"/>
        <v>0</v>
      </c>
      <c r="R176" s="8">
        <f t="shared" si="175"/>
        <v>0</v>
      </c>
      <c r="U176" s="8">
        <f t="shared" si="176"/>
        <v>0</v>
      </c>
      <c r="X176" s="8">
        <f t="shared" si="177"/>
        <v>0</v>
      </c>
      <c r="AA176" s="8">
        <f t="shared" si="178"/>
        <v>0</v>
      </c>
      <c r="AD176" s="8">
        <f t="shared" si="179"/>
        <v>0</v>
      </c>
      <c r="AG176" s="8">
        <f t="shared" si="180"/>
        <v>0</v>
      </c>
      <c r="AQ176" s="40">
        <f t="shared" si="168"/>
        <v>0</v>
      </c>
      <c r="AR176" s="40">
        <f t="shared" si="181"/>
        <v>0</v>
      </c>
      <c r="AS176" s="40">
        <f t="shared" si="169"/>
        <v>0</v>
      </c>
      <c r="AT176" s="41">
        <f t="shared" si="182"/>
        <v>0</v>
      </c>
      <c r="AU176" s="49"/>
      <c r="AV176" s="50">
        <f t="shared" si="170"/>
        <v>0</v>
      </c>
      <c r="AW176" s="51"/>
      <c r="AX176" s="51">
        <f t="shared" si="183"/>
        <v>0</v>
      </c>
      <c r="AY176" s="50">
        <f t="shared" si="171"/>
        <v>0</v>
      </c>
      <c r="AZ176" s="51"/>
      <c r="BA176" s="51">
        <f t="shared" si="184"/>
        <v>0</v>
      </c>
      <c r="BB176" s="50">
        <f t="shared" si="172"/>
        <v>0</v>
      </c>
      <c r="BC176" s="51"/>
      <c r="BD176" s="51">
        <f t="shared" si="185"/>
        <v>0</v>
      </c>
      <c r="BE176" s="50">
        <f t="shared" si="173"/>
        <v>0</v>
      </c>
      <c r="BF176" s="51"/>
      <c r="BG176" s="51">
        <f t="shared" si="186"/>
        <v>0</v>
      </c>
      <c r="BH176" s="50">
        <f t="shared" si="174"/>
        <v>0</v>
      </c>
      <c r="BS176" s="106">
        <f t="shared" si="187"/>
        <v>0</v>
      </c>
      <c r="BT176" s="111">
        <f t="shared" si="188"/>
        <v>0</v>
      </c>
      <c r="BU176" s="111">
        <f t="shared" si="189"/>
        <v>0</v>
      </c>
      <c r="BV176" s="111">
        <f t="shared" si="190"/>
        <v>0</v>
      </c>
      <c r="BW176" s="111">
        <f t="shared" si="191"/>
        <v>0</v>
      </c>
      <c r="BX176" s="111">
        <f t="shared" si="192"/>
        <v>0</v>
      </c>
      <c r="BY176" s="111">
        <f t="shared" si="193"/>
        <v>0</v>
      </c>
      <c r="BZ176" s="111">
        <f t="shared" si="194"/>
        <v>0</v>
      </c>
      <c r="CA176" s="115">
        <f t="shared" si="195"/>
        <v>0</v>
      </c>
    </row>
    <row r="177" spans="1:87" x14ac:dyDescent="0.25">
      <c r="C177" s="10" t="s">
        <v>30</v>
      </c>
      <c r="E177" s="1">
        <f t="shared" si="163"/>
        <v>0</v>
      </c>
      <c r="G177" s="8">
        <f t="shared" si="164"/>
        <v>0</v>
      </c>
      <c r="I177" s="25">
        <f t="shared" si="165"/>
        <v>0</v>
      </c>
      <c r="K177" s="18">
        <f t="shared" si="166"/>
        <v>0</v>
      </c>
      <c r="M177" s="25">
        <f t="shared" si="167"/>
        <v>0</v>
      </c>
      <c r="R177" s="8">
        <f t="shared" si="175"/>
        <v>0</v>
      </c>
      <c r="U177" s="8">
        <f t="shared" si="176"/>
        <v>0</v>
      </c>
      <c r="X177" s="8">
        <f t="shared" si="177"/>
        <v>0</v>
      </c>
      <c r="AA177" s="8">
        <f t="shared" si="178"/>
        <v>0</v>
      </c>
      <c r="AD177" s="8">
        <f t="shared" si="179"/>
        <v>0</v>
      </c>
      <c r="AG177" s="8">
        <f t="shared" si="180"/>
        <v>0</v>
      </c>
      <c r="AQ177" s="40">
        <f t="shared" si="168"/>
        <v>0</v>
      </c>
      <c r="AR177" s="40">
        <f t="shared" si="181"/>
        <v>0</v>
      </c>
      <c r="AS177" s="40">
        <f t="shared" si="169"/>
        <v>0</v>
      </c>
      <c r="AT177" s="41">
        <f t="shared" si="182"/>
        <v>0</v>
      </c>
      <c r="AU177" s="49"/>
      <c r="AV177" s="50">
        <f t="shared" si="170"/>
        <v>0</v>
      </c>
      <c r="AW177" s="51"/>
      <c r="AX177" s="51">
        <f t="shared" si="183"/>
        <v>0</v>
      </c>
      <c r="AY177" s="50">
        <f t="shared" si="171"/>
        <v>0</v>
      </c>
      <c r="AZ177" s="51"/>
      <c r="BA177" s="51">
        <f t="shared" si="184"/>
        <v>0</v>
      </c>
      <c r="BB177" s="50">
        <f t="shared" si="172"/>
        <v>0</v>
      </c>
      <c r="BC177" s="51"/>
      <c r="BD177" s="51">
        <f t="shared" si="185"/>
        <v>0</v>
      </c>
      <c r="BE177" s="50">
        <f t="shared" si="173"/>
        <v>0</v>
      </c>
      <c r="BF177" s="51"/>
      <c r="BG177" s="51">
        <f t="shared" si="186"/>
        <v>0</v>
      </c>
      <c r="BH177" s="50">
        <f t="shared" si="174"/>
        <v>0</v>
      </c>
      <c r="BS177" s="106">
        <f t="shared" si="187"/>
        <v>0</v>
      </c>
      <c r="BT177" s="111">
        <f t="shared" si="188"/>
        <v>0</v>
      </c>
      <c r="BU177" s="111">
        <f t="shared" si="189"/>
        <v>0</v>
      </c>
      <c r="BV177" s="111">
        <f t="shared" si="190"/>
        <v>0</v>
      </c>
      <c r="BW177" s="111">
        <f t="shared" si="191"/>
        <v>0</v>
      </c>
      <c r="BX177" s="111">
        <f t="shared" si="192"/>
        <v>0</v>
      </c>
      <c r="BY177" s="111">
        <f t="shared" si="193"/>
        <v>0</v>
      </c>
      <c r="BZ177" s="111">
        <f t="shared" si="194"/>
        <v>0</v>
      </c>
      <c r="CA177" s="115">
        <f t="shared" si="195"/>
        <v>0</v>
      </c>
    </row>
    <row r="178" spans="1:87" x14ac:dyDescent="0.25">
      <c r="C178" s="10" t="s">
        <v>10</v>
      </c>
      <c r="E178" s="1">
        <f t="shared" si="163"/>
        <v>0</v>
      </c>
      <c r="G178" s="8">
        <f t="shared" si="164"/>
        <v>0</v>
      </c>
      <c r="I178" s="25">
        <f t="shared" si="165"/>
        <v>0</v>
      </c>
      <c r="K178" s="18">
        <f t="shared" si="166"/>
        <v>0</v>
      </c>
      <c r="M178" s="25">
        <f t="shared" si="167"/>
        <v>0</v>
      </c>
      <c r="R178" s="8">
        <f t="shared" si="175"/>
        <v>0</v>
      </c>
      <c r="U178" s="8">
        <f t="shared" si="176"/>
        <v>0</v>
      </c>
      <c r="X178" s="8">
        <f t="shared" si="177"/>
        <v>0</v>
      </c>
      <c r="AA178" s="8">
        <f t="shared" si="178"/>
        <v>0</v>
      </c>
      <c r="AD178" s="8">
        <f t="shared" si="179"/>
        <v>0</v>
      </c>
      <c r="AG178" s="8">
        <f t="shared" si="180"/>
        <v>0</v>
      </c>
      <c r="AQ178" s="40">
        <f t="shared" si="168"/>
        <v>0</v>
      </c>
      <c r="AR178" s="40">
        <f t="shared" si="181"/>
        <v>0</v>
      </c>
      <c r="AS178" s="40">
        <f t="shared" si="169"/>
        <v>0</v>
      </c>
      <c r="AT178" s="41">
        <f t="shared" si="182"/>
        <v>0</v>
      </c>
      <c r="AU178" s="49"/>
      <c r="AV178" s="50">
        <f t="shared" si="170"/>
        <v>0</v>
      </c>
      <c r="AW178" s="51"/>
      <c r="AX178" s="51">
        <f t="shared" si="183"/>
        <v>0</v>
      </c>
      <c r="AY178" s="50">
        <f t="shared" si="171"/>
        <v>0</v>
      </c>
      <c r="AZ178" s="51"/>
      <c r="BA178" s="51">
        <f t="shared" si="184"/>
        <v>0</v>
      </c>
      <c r="BB178" s="50">
        <f t="shared" si="172"/>
        <v>0</v>
      </c>
      <c r="BC178" s="51"/>
      <c r="BD178" s="51">
        <f t="shared" si="185"/>
        <v>0</v>
      </c>
      <c r="BE178" s="50">
        <f t="shared" si="173"/>
        <v>0</v>
      </c>
      <c r="BF178" s="51"/>
      <c r="BG178" s="51">
        <f t="shared" si="186"/>
        <v>0</v>
      </c>
      <c r="BH178" s="50">
        <f t="shared" si="174"/>
        <v>0</v>
      </c>
      <c r="BS178" s="106">
        <f t="shared" si="187"/>
        <v>0</v>
      </c>
      <c r="BT178" s="111">
        <f t="shared" si="188"/>
        <v>0</v>
      </c>
      <c r="BU178" s="111">
        <f t="shared" si="189"/>
        <v>0</v>
      </c>
      <c r="BV178" s="111">
        <f t="shared" si="190"/>
        <v>0</v>
      </c>
      <c r="BW178" s="111">
        <f t="shared" si="191"/>
        <v>0</v>
      </c>
      <c r="BX178" s="111">
        <f t="shared" si="192"/>
        <v>0</v>
      </c>
      <c r="BY178" s="111">
        <f t="shared" si="193"/>
        <v>0</v>
      </c>
      <c r="BZ178" s="111">
        <f t="shared" si="194"/>
        <v>0</v>
      </c>
      <c r="CA178" s="115">
        <f t="shared" si="195"/>
        <v>0</v>
      </c>
    </row>
    <row r="179" spans="1:87" x14ac:dyDescent="0.25">
      <c r="C179" s="10" t="s">
        <v>35</v>
      </c>
      <c r="E179" s="1">
        <f t="shared" si="163"/>
        <v>0</v>
      </c>
      <c r="G179" s="8">
        <f t="shared" si="164"/>
        <v>0</v>
      </c>
      <c r="I179" s="25">
        <f t="shared" si="165"/>
        <v>0</v>
      </c>
      <c r="K179" s="18">
        <f t="shared" si="166"/>
        <v>0</v>
      </c>
      <c r="M179" s="25">
        <f t="shared" si="167"/>
        <v>0</v>
      </c>
      <c r="R179" s="8">
        <f t="shared" si="175"/>
        <v>0</v>
      </c>
      <c r="U179" s="8">
        <f t="shared" si="176"/>
        <v>0</v>
      </c>
      <c r="X179" s="8">
        <f t="shared" si="177"/>
        <v>0</v>
      </c>
      <c r="AA179" s="8">
        <f t="shared" si="178"/>
        <v>0</v>
      </c>
      <c r="AD179" s="8">
        <f t="shared" si="179"/>
        <v>0</v>
      </c>
      <c r="AG179" s="8">
        <f t="shared" si="180"/>
        <v>0</v>
      </c>
      <c r="AQ179" s="40">
        <f t="shared" si="168"/>
        <v>0</v>
      </c>
      <c r="AR179" s="40">
        <f t="shared" si="181"/>
        <v>0</v>
      </c>
      <c r="AS179" s="40">
        <f t="shared" si="169"/>
        <v>0</v>
      </c>
      <c r="AT179" s="41">
        <f t="shared" si="182"/>
        <v>0</v>
      </c>
      <c r="AU179" s="49"/>
      <c r="AV179" s="50">
        <f t="shared" si="170"/>
        <v>0</v>
      </c>
      <c r="AW179" s="51"/>
      <c r="AX179" s="51">
        <f t="shared" si="183"/>
        <v>0</v>
      </c>
      <c r="AY179" s="50">
        <f t="shared" si="171"/>
        <v>0</v>
      </c>
      <c r="AZ179" s="51"/>
      <c r="BA179" s="51">
        <f t="shared" si="184"/>
        <v>0</v>
      </c>
      <c r="BB179" s="50">
        <f t="shared" si="172"/>
        <v>0</v>
      </c>
      <c r="BC179" s="51"/>
      <c r="BD179" s="51">
        <f t="shared" si="185"/>
        <v>0</v>
      </c>
      <c r="BE179" s="50">
        <f t="shared" si="173"/>
        <v>0</v>
      </c>
      <c r="BF179" s="51"/>
      <c r="BG179" s="51">
        <f t="shared" si="186"/>
        <v>0</v>
      </c>
      <c r="BH179" s="50">
        <f t="shared" si="174"/>
        <v>0</v>
      </c>
      <c r="BS179" s="106">
        <f t="shared" si="187"/>
        <v>0</v>
      </c>
      <c r="BT179" s="111">
        <f t="shared" si="188"/>
        <v>0</v>
      </c>
      <c r="BU179" s="111">
        <f t="shared" si="189"/>
        <v>0</v>
      </c>
      <c r="BV179" s="111">
        <f t="shared" si="190"/>
        <v>0</v>
      </c>
      <c r="BW179" s="111">
        <f t="shared" si="191"/>
        <v>0</v>
      </c>
      <c r="BX179" s="111">
        <f t="shared" si="192"/>
        <v>0</v>
      </c>
      <c r="BY179" s="111">
        <f t="shared" si="193"/>
        <v>0</v>
      </c>
      <c r="BZ179" s="111">
        <f t="shared" si="194"/>
        <v>0</v>
      </c>
      <c r="CA179" s="115">
        <f t="shared" si="195"/>
        <v>0</v>
      </c>
    </row>
    <row r="180" spans="1:87" x14ac:dyDescent="0.25">
      <c r="C180" s="10" t="s">
        <v>36</v>
      </c>
      <c r="E180" s="1">
        <f t="shared" si="163"/>
        <v>0</v>
      </c>
      <c r="G180" s="8">
        <f t="shared" si="164"/>
        <v>0</v>
      </c>
      <c r="I180" s="25">
        <f t="shared" si="165"/>
        <v>0</v>
      </c>
      <c r="J180" s="1">
        <v>4.5499999999999999E-2</v>
      </c>
      <c r="K180" s="18">
        <f t="shared" si="166"/>
        <v>2.1261682242990652E-2</v>
      </c>
      <c r="M180" s="25">
        <f t="shared" si="167"/>
        <v>0</v>
      </c>
      <c r="R180" s="8">
        <f t="shared" si="175"/>
        <v>0</v>
      </c>
      <c r="U180" s="8">
        <f t="shared" si="176"/>
        <v>0</v>
      </c>
      <c r="X180" s="8">
        <f t="shared" si="177"/>
        <v>0</v>
      </c>
      <c r="AA180" s="8">
        <f t="shared" si="178"/>
        <v>0</v>
      </c>
      <c r="AD180" s="8">
        <f t="shared" si="179"/>
        <v>0</v>
      </c>
      <c r="AG180" s="8">
        <f t="shared" si="180"/>
        <v>0</v>
      </c>
      <c r="AQ180" s="40">
        <f t="shared" si="168"/>
        <v>0</v>
      </c>
      <c r="AR180" s="40">
        <f t="shared" si="181"/>
        <v>0</v>
      </c>
      <c r="AS180" s="40">
        <f t="shared" si="169"/>
        <v>0</v>
      </c>
      <c r="AT180" s="41">
        <f t="shared" si="182"/>
        <v>0</v>
      </c>
      <c r="AU180" s="49"/>
      <c r="AV180" s="50">
        <f t="shared" si="170"/>
        <v>0</v>
      </c>
      <c r="AW180" s="51"/>
      <c r="AX180" s="51">
        <f t="shared" si="183"/>
        <v>0</v>
      </c>
      <c r="AY180" s="50">
        <f t="shared" si="171"/>
        <v>0</v>
      </c>
      <c r="AZ180" s="51"/>
      <c r="BA180" s="51">
        <f t="shared" si="184"/>
        <v>0</v>
      </c>
      <c r="BB180" s="50">
        <f t="shared" si="172"/>
        <v>0</v>
      </c>
      <c r="BC180" s="51"/>
      <c r="BD180" s="51">
        <f t="shared" si="185"/>
        <v>0</v>
      </c>
      <c r="BE180" s="50">
        <f t="shared" si="173"/>
        <v>0</v>
      </c>
      <c r="BF180" s="51"/>
      <c r="BG180" s="51">
        <f t="shared" si="186"/>
        <v>0</v>
      </c>
      <c r="BH180" s="50">
        <f t="shared" si="174"/>
        <v>0</v>
      </c>
      <c r="BS180" s="106">
        <f t="shared" si="187"/>
        <v>0</v>
      </c>
      <c r="BT180" s="111">
        <f t="shared" si="188"/>
        <v>0</v>
      </c>
      <c r="BU180" s="111">
        <f t="shared" si="189"/>
        <v>0</v>
      </c>
      <c r="BV180" s="111">
        <f t="shared" si="190"/>
        <v>0</v>
      </c>
      <c r="BW180" s="111">
        <f t="shared" si="191"/>
        <v>0</v>
      </c>
      <c r="BX180" s="111">
        <f t="shared" si="192"/>
        <v>0</v>
      </c>
      <c r="BY180" s="111">
        <f t="shared" si="193"/>
        <v>0</v>
      </c>
      <c r="BZ180" s="111">
        <f t="shared" si="194"/>
        <v>0</v>
      </c>
      <c r="CA180" s="115">
        <f t="shared" si="195"/>
        <v>0</v>
      </c>
    </row>
    <row r="181" spans="1:87" x14ac:dyDescent="0.25">
      <c r="B181" s="5" t="s">
        <v>14</v>
      </c>
      <c r="C181" s="10" t="s">
        <v>31</v>
      </c>
      <c r="E181" s="1">
        <f t="shared" si="163"/>
        <v>0</v>
      </c>
      <c r="G181" s="8">
        <f t="shared" si="164"/>
        <v>0</v>
      </c>
      <c r="H181" s="1">
        <v>8.09E-2</v>
      </c>
      <c r="I181" s="25">
        <f t="shared" si="165"/>
        <v>4.0941295546558702E-5</v>
      </c>
      <c r="J181" s="1">
        <v>8.1600000000000006E-2</v>
      </c>
      <c r="K181" s="18">
        <f t="shared" si="166"/>
        <v>3.8130841121495326E-2</v>
      </c>
      <c r="L181" s="1">
        <v>9.11E-2</v>
      </c>
      <c r="M181" s="25">
        <f t="shared" si="167"/>
        <v>4.2570093457943922E-2</v>
      </c>
      <c r="N181" s="1" t="s">
        <v>43</v>
      </c>
      <c r="P181" s="1">
        <v>1090</v>
      </c>
      <c r="Q181" s="1">
        <v>655</v>
      </c>
      <c r="R181" s="8">
        <f t="shared" si="175"/>
        <v>435</v>
      </c>
      <c r="S181" s="1">
        <v>980</v>
      </c>
      <c r="T181" s="1">
        <v>573</v>
      </c>
      <c r="U181" s="8">
        <f t="shared" si="176"/>
        <v>407</v>
      </c>
      <c r="V181" s="1">
        <v>1199</v>
      </c>
      <c r="W181" s="1">
        <v>731</v>
      </c>
      <c r="X181" s="8">
        <f t="shared" si="177"/>
        <v>468</v>
      </c>
      <c r="AA181" s="8">
        <f t="shared" si="178"/>
        <v>0</v>
      </c>
      <c r="AD181" s="8">
        <f t="shared" si="179"/>
        <v>0</v>
      </c>
      <c r="AG181" s="8">
        <f t="shared" si="180"/>
        <v>0</v>
      </c>
      <c r="AJ181" s="1">
        <v>145</v>
      </c>
      <c r="AK181" s="8">
        <v>1635</v>
      </c>
      <c r="AP181" s="1">
        <v>57.3</v>
      </c>
      <c r="AQ181" s="40">
        <f t="shared" si="168"/>
        <v>5.7762096774193541</v>
      </c>
      <c r="AR181" s="40">
        <f t="shared" si="181"/>
        <v>40.112567204301072</v>
      </c>
      <c r="AS181" s="40">
        <f t="shared" si="169"/>
        <v>10.397177419354836</v>
      </c>
      <c r="AT181" s="41">
        <f t="shared" si="182"/>
        <v>72.202620967741922</v>
      </c>
      <c r="AU181" s="49">
        <v>1.5</v>
      </c>
      <c r="AV181" s="50">
        <f t="shared" si="170"/>
        <v>3.0612244897959182</v>
      </c>
      <c r="AW181" s="51">
        <v>3</v>
      </c>
      <c r="AX181" s="51">
        <f t="shared" si="183"/>
        <v>1.5</v>
      </c>
      <c r="AY181" s="50">
        <f t="shared" si="171"/>
        <v>3.0612244897959182</v>
      </c>
      <c r="AZ181" s="51">
        <v>3.3</v>
      </c>
      <c r="BA181" s="51">
        <f t="shared" si="184"/>
        <v>1.7999999999999998</v>
      </c>
      <c r="BB181" s="50">
        <f t="shared" si="172"/>
        <v>3.6734693877551017</v>
      </c>
      <c r="BC181" s="51">
        <v>3.2</v>
      </c>
      <c r="BD181" s="51">
        <f t="shared" si="185"/>
        <v>1.7000000000000002</v>
      </c>
      <c r="BE181" s="50">
        <f t="shared" si="173"/>
        <v>3.4693877551020411</v>
      </c>
      <c r="BF181" s="51">
        <v>2.2000000000000002</v>
      </c>
      <c r="BG181" s="51">
        <f t="shared" si="186"/>
        <v>0.70000000000000018</v>
      </c>
      <c r="BH181" s="50">
        <f t="shared" si="174"/>
        <v>1.428571428571429</v>
      </c>
      <c r="BI181" s="1">
        <v>22.3</v>
      </c>
      <c r="BJ181" s="106">
        <v>2.5609999999999999</v>
      </c>
      <c r="BK181" s="111">
        <v>5.4</v>
      </c>
      <c r="BL181" s="111">
        <v>3.6</v>
      </c>
      <c r="BM181" s="111">
        <v>6.72</v>
      </c>
      <c r="BN181" s="111">
        <v>10.48</v>
      </c>
      <c r="BO181" s="111">
        <v>9.0419999999999998</v>
      </c>
      <c r="BP181" s="111">
        <v>13.122</v>
      </c>
      <c r="BQ181" s="111">
        <v>20.6</v>
      </c>
      <c r="BR181" s="111">
        <v>25.1</v>
      </c>
      <c r="BS181" s="106">
        <f t="shared" si="187"/>
        <v>1.5599999999999998</v>
      </c>
      <c r="BT181" s="111">
        <f t="shared" si="188"/>
        <v>3.7600000000000007</v>
      </c>
      <c r="BU181" s="111">
        <f t="shared" si="189"/>
        <v>5.32</v>
      </c>
      <c r="BV181" s="111">
        <f t="shared" si="190"/>
        <v>2.3220000000000001</v>
      </c>
      <c r="BW181" s="111">
        <f t="shared" si="191"/>
        <v>3.8819999999999997</v>
      </c>
      <c r="BX181" s="111">
        <f t="shared" si="192"/>
        <v>7.4780000000000015</v>
      </c>
      <c r="BY181" s="111">
        <f t="shared" si="193"/>
        <v>5.6439999999999984</v>
      </c>
      <c r="BZ181" s="111">
        <f t="shared" si="194"/>
        <v>1.2380000000000022</v>
      </c>
      <c r="CA181" s="115">
        <f t="shared" si="195"/>
        <v>4.5</v>
      </c>
      <c r="CB181" s="122">
        <f>BK181/$BJ181</f>
        <v>2.1085513471300277</v>
      </c>
      <c r="CC181" s="122">
        <f t="shared" ref="CC181" si="224">BL181/$BJ181</f>
        <v>1.405700898086685</v>
      </c>
      <c r="CD181" s="122">
        <f t="shared" ref="CD181" si="225">BM181/$BJ181</f>
        <v>2.623975009761812</v>
      </c>
      <c r="CE181" s="122">
        <f t="shared" ref="CE181" si="226">BN181/$BJ181</f>
        <v>4.0921515033190161</v>
      </c>
      <c r="CF181" s="122">
        <f t="shared" ref="CF181" si="227">BO181/$BJ181</f>
        <v>3.5306520890277238</v>
      </c>
      <c r="CG181" s="122">
        <f t="shared" ref="CG181" si="228">BP181/$BJ181</f>
        <v>5.1237797735259667</v>
      </c>
      <c r="CH181" s="122">
        <f t="shared" ref="CH181" si="229">BQ181/$BJ181</f>
        <v>8.0437329168293648</v>
      </c>
      <c r="CI181" s="92">
        <f t="shared" ref="CI181" si="230">BR181/$BJ181</f>
        <v>9.8008590394377197</v>
      </c>
    </row>
    <row r="182" spans="1:87" x14ac:dyDescent="0.25">
      <c r="C182" s="10" t="s">
        <v>32</v>
      </c>
      <c r="E182" s="1">
        <f t="shared" si="163"/>
        <v>0</v>
      </c>
      <c r="G182" s="8">
        <f t="shared" si="164"/>
        <v>0</v>
      </c>
      <c r="H182" s="1">
        <v>8.0399999999999999E-2</v>
      </c>
      <c r="I182" s="25">
        <f t="shared" si="165"/>
        <v>4.0688259109311739E-5</v>
      </c>
      <c r="J182" s="1">
        <v>7.9399999999999998E-2</v>
      </c>
      <c r="K182" s="18">
        <f t="shared" si="166"/>
        <v>3.7102803738317751E-2</v>
      </c>
      <c r="L182" s="1">
        <v>9.0499999999999997E-2</v>
      </c>
      <c r="M182" s="25">
        <f t="shared" si="167"/>
        <v>4.2289719626168218E-2</v>
      </c>
      <c r="P182" s="1">
        <v>1085</v>
      </c>
      <c r="Q182" s="1">
        <v>646</v>
      </c>
      <c r="R182" s="8">
        <f t="shared" si="175"/>
        <v>439</v>
      </c>
      <c r="S182" s="1">
        <v>961</v>
      </c>
      <c r="T182" s="1">
        <v>585</v>
      </c>
      <c r="U182" s="8">
        <f t="shared" si="176"/>
        <v>376</v>
      </c>
      <c r="V182" s="1">
        <v>1190</v>
      </c>
      <c r="W182" s="1">
        <v>718</v>
      </c>
      <c r="X182" s="8">
        <f t="shared" si="177"/>
        <v>472</v>
      </c>
      <c r="AA182" s="8">
        <f t="shared" si="178"/>
        <v>0</v>
      </c>
      <c r="AD182" s="8">
        <f t="shared" si="179"/>
        <v>0</v>
      </c>
      <c r="AG182" s="8">
        <f t="shared" si="180"/>
        <v>0</v>
      </c>
      <c r="AJ182" s="1">
        <v>171</v>
      </c>
      <c r="AK182" s="8">
        <v>1601</v>
      </c>
      <c r="AQ182" s="40">
        <f t="shared" si="168"/>
        <v>0</v>
      </c>
      <c r="AR182" s="40">
        <f t="shared" si="181"/>
        <v>0</v>
      </c>
      <c r="AS182" s="40">
        <f t="shared" si="169"/>
        <v>0</v>
      </c>
      <c r="AT182" s="41">
        <f t="shared" si="182"/>
        <v>0</v>
      </c>
      <c r="AU182" s="49"/>
      <c r="AV182" s="50">
        <f t="shared" si="170"/>
        <v>0</v>
      </c>
      <c r="AW182" s="51"/>
      <c r="AX182" s="51">
        <f t="shared" si="183"/>
        <v>0</v>
      </c>
      <c r="AY182" s="50">
        <f t="shared" si="171"/>
        <v>0</v>
      </c>
      <c r="AZ182" s="51"/>
      <c r="BA182" s="51">
        <f t="shared" si="184"/>
        <v>0</v>
      </c>
      <c r="BB182" s="50">
        <f t="shared" si="172"/>
        <v>0</v>
      </c>
      <c r="BC182" s="51"/>
      <c r="BD182" s="51">
        <f t="shared" si="185"/>
        <v>0</v>
      </c>
      <c r="BE182" s="50">
        <f t="shared" si="173"/>
        <v>0</v>
      </c>
      <c r="BF182" s="51"/>
      <c r="BG182" s="51">
        <f t="shared" si="186"/>
        <v>0</v>
      </c>
      <c r="BH182" s="50">
        <f t="shared" si="174"/>
        <v>0</v>
      </c>
      <c r="BS182" s="106">
        <f t="shared" si="187"/>
        <v>0</v>
      </c>
      <c r="BT182" s="111">
        <f t="shared" si="188"/>
        <v>0</v>
      </c>
      <c r="BU182" s="111">
        <f t="shared" si="189"/>
        <v>0</v>
      </c>
      <c r="BV182" s="111">
        <f t="shared" si="190"/>
        <v>0</v>
      </c>
      <c r="BW182" s="111">
        <f t="shared" si="191"/>
        <v>0</v>
      </c>
      <c r="BX182" s="111">
        <f t="shared" si="192"/>
        <v>0</v>
      </c>
      <c r="BY182" s="111">
        <f t="shared" si="193"/>
        <v>0</v>
      </c>
      <c r="BZ182" s="111">
        <f t="shared" si="194"/>
        <v>0</v>
      </c>
      <c r="CA182" s="115">
        <f t="shared" si="195"/>
        <v>0</v>
      </c>
    </row>
    <row r="183" spans="1:87" x14ac:dyDescent="0.25">
      <c r="C183" s="10" t="s">
        <v>33</v>
      </c>
      <c r="E183" s="1">
        <f t="shared" si="163"/>
        <v>0</v>
      </c>
      <c r="G183" s="8">
        <f t="shared" si="164"/>
        <v>0</v>
      </c>
      <c r="I183" s="25">
        <f t="shared" si="165"/>
        <v>0</v>
      </c>
      <c r="J183" s="1">
        <v>8.1199999999999994E-2</v>
      </c>
      <c r="K183" s="18">
        <f t="shared" si="166"/>
        <v>3.7943925233644857E-2</v>
      </c>
      <c r="L183" s="1">
        <v>9.1200000000000003E-2</v>
      </c>
      <c r="M183" s="25">
        <f t="shared" si="167"/>
        <v>4.261682242990654E-2</v>
      </c>
      <c r="R183" s="8">
        <f t="shared" si="175"/>
        <v>0</v>
      </c>
      <c r="U183" s="8">
        <f t="shared" si="176"/>
        <v>0</v>
      </c>
      <c r="X183" s="8">
        <f t="shared" si="177"/>
        <v>0</v>
      </c>
      <c r="AA183" s="8">
        <f t="shared" si="178"/>
        <v>0</v>
      </c>
      <c r="AD183" s="8">
        <f t="shared" si="179"/>
        <v>0</v>
      </c>
      <c r="AG183" s="8">
        <f t="shared" si="180"/>
        <v>0</v>
      </c>
      <c r="AJ183" s="1">
        <v>144</v>
      </c>
      <c r="AK183" s="8">
        <v>1637</v>
      </c>
      <c r="AQ183" s="40">
        <f t="shared" si="168"/>
        <v>0</v>
      </c>
      <c r="AR183" s="40">
        <f t="shared" si="181"/>
        <v>0</v>
      </c>
      <c r="AS183" s="40">
        <f t="shared" si="169"/>
        <v>0</v>
      </c>
      <c r="AT183" s="41">
        <f t="shared" si="182"/>
        <v>0</v>
      </c>
      <c r="AU183" s="49"/>
      <c r="AV183" s="50">
        <f t="shared" si="170"/>
        <v>0</v>
      </c>
      <c r="AW183" s="51"/>
      <c r="AX183" s="51">
        <f t="shared" si="183"/>
        <v>0</v>
      </c>
      <c r="AY183" s="50">
        <f t="shared" si="171"/>
        <v>0</v>
      </c>
      <c r="AZ183" s="51"/>
      <c r="BA183" s="51">
        <f t="shared" si="184"/>
        <v>0</v>
      </c>
      <c r="BB183" s="50">
        <f t="shared" si="172"/>
        <v>0</v>
      </c>
      <c r="BC183" s="51"/>
      <c r="BD183" s="51">
        <f t="shared" si="185"/>
        <v>0</v>
      </c>
      <c r="BE183" s="50">
        <f t="shared" si="173"/>
        <v>0</v>
      </c>
      <c r="BF183" s="51"/>
      <c r="BG183" s="51">
        <f t="shared" si="186"/>
        <v>0</v>
      </c>
      <c r="BH183" s="50">
        <f t="shared" si="174"/>
        <v>0</v>
      </c>
      <c r="BS183" s="106">
        <f t="shared" si="187"/>
        <v>0</v>
      </c>
      <c r="BT183" s="111">
        <f t="shared" si="188"/>
        <v>0</v>
      </c>
      <c r="BU183" s="111">
        <f t="shared" si="189"/>
        <v>0</v>
      </c>
      <c r="BV183" s="111">
        <f t="shared" si="190"/>
        <v>0</v>
      </c>
      <c r="BW183" s="111">
        <f t="shared" si="191"/>
        <v>0</v>
      </c>
      <c r="BX183" s="111">
        <f t="shared" si="192"/>
        <v>0</v>
      </c>
      <c r="BY183" s="111">
        <f t="shared" si="193"/>
        <v>0</v>
      </c>
      <c r="BZ183" s="111">
        <f t="shared" si="194"/>
        <v>0</v>
      </c>
      <c r="CA183" s="115">
        <f t="shared" si="195"/>
        <v>0</v>
      </c>
    </row>
    <row r="184" spans="1:87" x14ac:dyDescent="0.25">
      <c r="C184" s="10" t="s">
        <v>34</v>
      </c>
      <c r="E184" s="1">
        <f t="shared" si="163"/>
        <v>0</v>
      </c>
      <c r="G184" s="8">
        <f t="shared" si="164"/>
        <v>0</v>
      </c>
      <c r="I184" s="25">
        <f t="shared" si="165"/>
        <v>0</v>
      </c>
      <c r="J184" s="1">
        <v>8.14E-2</v>
      </c>
      <c r="K184" s="18">
        <f t="shared" si="166"/>
        <v>3.8037383177570092E-2</v>
      </c>
      <c r="L184" s="1">
        <v>9.1300000000000006E-2</v>
      </c>
      <c r="M184" s="25">
        <f t="shared" si="167"/>
        <v>4.2663551401869157E-2</v>
      </c>
      <c r="R184" s="8">
        <f t="shared" si="175"/>
        <v>0</v>
      </c>
      <c r="U184" s="8">
        <f t="shared" si="176"/>
        <v>0</v>
      </c>
      <c r="X184" s="8">
        <f t="shared" si="177"/>
        <v>0</v>
      </c>
      <c r="AA184" s="8">
        <f t="shared" si="178"/>
        <v>0</v>
      </c>
      <c r="AD184" s="8">
        <f t="shared" si="179"/>
        <v>0</v>
      </c>
      <c r="AG184" s="8">
        <f t="shared" si="180"/>
        <v>0</v>
      </c>
      <c r="AJ184" s="1">
        <v>144</v>
      </c>
      <c r="AK184" s="8">
        <v>1637</v>
      </c>
      <c r="AQ184" s="40">
        <f t="shared" si="168"/>
        <v>0</v>
      </c>
      <c r="AR184" s="40">
        <f t="shared" si="181"/>
        <v>0</v>
      </c>
      <c r="AS184" s="40">
        <f t="shared" si="169"/>
        <v>0</v>
      </c>
      <c r="AT184" s="41">
        <f t="shared" si="182"/>
        <v>0</v>
      </c>
      <c r="AU184" s="49"/>
      <c r="AV184" s="50">
        <f t="shared" si="170"/>
        <v>0</v>
      </c>
      <c r="AW184" s="51"/>
      <c r="AX184" s="51">
        <f t="shared" si="183"/>
        <v>0</v>
      </c>
      <c r="AY184" s="50">
        <f t="shared" si="171"/>
        <v>0</v>
      </c>
      <c r="AZ184" s="51"/>
      <c r="BA184" s="51">
        <f t="shared" si="184"/>
        <v>0</v>
      </c>
      <c r="BB184" s="50">
        <f t="shared" si="172"/>
        <v>0</v>
      </c>
      <c r="BC184" s="51"/>
      <c r="BD184" s="51">
        <f t="shared" si="185"/>
        <v>0</v>
      </c>
      <c r="BE184" s="50">
        <f t="shared" si="173"/>
        <v>0</v>
      </c>
      <c r="BF184" s="51"/>
      <c r="BG184" s="51">
        <f t="shared" si="186"/>
        <v>0</v>
      </c>
      <c r="BH184" s="50">
        <f t="shared" si="174"/>
        <v>0</v>
      </c>
      <c r="BS184" s="106">
        <f t="shared" si="187"/>
        <v>0</v>
      </c>
      <c r="BT184" s="111">
        <f t="shared" si="188"/>
        <v>0</v>
      </c>
      <c r="BU184" s="111">
        <f t="shared" si="189"/>
        <v>0</v>
      </c>
      <c r="BV184" s="111">
        <f t="shared" si="190"/>
        <v>0</v>
      </c>
      <c r="BW184" s="111">
        <f t="shared" si="191"/>
        <v>0</v>
      </c>
      <c r="BX184" s="111">
        <f t="shared" si="192"/>
        <v>0</v>
      </c>
      <c r="BY184" s="111">
        <f t="shared" si="193"/>
        <v>0</v>
      </c>
      <c r="BZ184" s="111">
        <f t="shared" si="194"/>
        <v>0</v>
      </c>
      <c r="CA184" s="115">
        <f t="shared" si="195"/>
        <v>0</v>
      </c>
    </row>
    <row r="185" spans="1:87" x14ac:dyDescent="0.25">
      <c r="C185" s="10" t="s">
        <v>29</v>
      </c>
      <c r="E185" s="1">
        <f t="shared" si="163"/>
        <v>0</v>
      </c>
      <c r="G185" s="8">
        <f t="shared" si="164"/>
        <v>0</v>
      </c>
      <c r="I185" s="25">
        <f t="shared" si="165"/>
        <v>0</v>
      </c>
      <c r="K185" s="18">
        <f t="shared" si="166"/>
        <v>0</v>
      </c>
      <c r="M185" s="25">
        <f t="shared" si="167"/>
        <v>0</v>
      </c>
      <c r="R185" s="8">
        <f t="shared" si="175"/>
        <v>0</v>
      </c>
      <c r="U185" s="8">
        <f t="shared" si="176"/>
        <v>0</v>
      </c>
      <c r="X185" s="8">
        <f t="shared" si="177"/>
        <v>0</v>
      </c>
      <c r="AA185" s="8">
        <f t="shared" si="178"/>
        <v>0</v>
      </c>
      <c r="AD185" s="8">
        <f t="shared" si="179"/>
        <v>0</v>
      </c>
      <c r="AG185" s="8">
        <f t="shared" si="180"/>
        <v>0</v>
      </c>
      <c r="AQ185" s="40">
        <f t="shared" si="168"/>
        <v>0</v>
      </c>
      <c r="AR185" s="40">
        <f t="shared" si="181"/>
        <v>0</v>
      </c>
      <c r="AS185" s="40">
        <f t="shared" si="169"/>
        <v>0</v>
      </c>
      <c r="AT185" s="41">
        <f t="shared" si="182"/>
        <v>0</v>
      </c>
      <c r="AU185" s="49"/>
      <c r="AV185" s="50">
        <f t="shared" si="170"/>
        <v>0</v>
      </c>
      <c r="AW185" s="51"/>
      <c r="AX185" s="51">
        <f t="shared" si="183"/>
        <v>0</v>
      </c>
      <c r="AY185" s="50">
        <f t="shared" si="171"/>
        <v>0</v>
      </c>
      <c r="AZ185" s="51"/>
      <c r="BA185" s="51">
        <f t="shared" si="184"/>
        <v>0</v>
      </c>
      <c r="BB185" s="50">
        <f t="shared" si="172"/>
        <v>0</v>
      </c>
      <c r="BC185" s="51"/>
      <c r="BD185" s="51">
        <f t="shared" si="185"/>
        <v>0</v>
      </c>
      <c r="BE185" s="50">
        <f t="shared" si="173"/>
        <v>0</v>
      </c>
      <c r="BF185" s="51"/>
      <c r="BG185" s="51">
        <f t="shared" si="186"/>
        <v>0</v>
      </c>
      <c r="BH185" s="50">
        <f t="shared" si="174"/>
        <v>0</v>
      </c>
      <c r="BS185" s="106">
        <f t="shared" si="187"/>
        <v>0</v>
      </c>
      <c r="BT185" s="111">
        <f t="shared" si="188"/>
        <v>0</v>
      </c>
      <c r="BU185" s="111">
        <f t="shared" si="189"/>
        <v>0</v>
      </c>
      <c r="BV185" s="111">
        <f t="shared" si="190"/>
        <v>0</v>
      </c>
      <c r="BW185" s="111">
        <f t="shared" si="191"/>
        <v>0</v>
      </c>
      <c r="BX185" s="111">
        <f t="shared" si="192"/>
        <v>0</v>
      </c>
      <c r="BY185" s="111">
        <f t="shared" si="193"/>
        <v>0</v>
      </c>
      <c r="BZ185" s="111">
        <f t="shared" si="194"/>
        <v>0</v>
      </c>
      <c r="CA185" s="115">
        <f t="shared" si="195"/>
        <v>0</v>
      </c>
    </row>
    <row r="186" spans="1:87" x14ac:dyDescent="0.25">
      <c r="C186" s="10" t="s">
        <v>30</v>
      </c>
      <c r="E186" s="1">
        <f t="shared" si="163"/>
        <v>0</v>
      </c>
      <c r="G186" s="8">
        <f t="shared" si="164"/>
        <v>0</v>
      </c>
      <c r="I186" s="25">
        <f t="shared" si="165"/>
        <v>0</v>
      </c>
      <c r="K186" s="18">
        <f t="shared" si="166"/>
        <v>0</v>
      </c>
      <c r="M186" s="25">
        <f t="shared" si="167"/>
        <v>0</v>
      </c>
      <c r="R186" s="8">
        <f t="shared" si="175"/>
        <v>0</v>
      </c>
      <c r="U186" s="8">
        <f t="shared" si="176"/>
        <v>0</v>
      </c>
      <c r="X186" s="8">
        <f t="shared" si="177"/>
        <v>0</v>
      </c>
      <c r="AA186" s="8">
        <f t="shared" si="178"/>
        <v>0</v>
      </c>
      <c r="AD186" s="8">
        <f t="shared" si="179"/>
        <v>0</v>
      </c>
      <c r="AG186" s="8">
        <f t="shared" si="180"/>
        <v>0</v>
      </c>
      <c r="AQ186" s="40">
        <f t="shared" si="168"/>
        <v>0</v>
      </c>
      <c r="AR186" s="40">
        <f t="shared" si="181"/>
        <v>0</v>
      </c>
      <c r="AS186" s="40">
        <f t="shared" si="169"/>
        <v>0</v>
      </c>
      <c r="AT186" s="41">
        <f t="shared" si="182"/>
        <v>0</v>
      </c>
      <c r="AU186" s="49"/>
      <c r="AV186" s="50">
        <f t="shared" si="170"/>
        <v>0</v>
      </c>
      <c r="AW186" s="51"/>
      <c r="AX186" s="51">
        <f t="shared" si="183"/>
        <v>0</v>
      </c>
      <c r="AY186" s="50">
        <f t="shared" si="171"/>
        <v>0</v>
      </c>
      <c r="AZ186" s="51"/>
      <c r="BA186" s="51">
        <f t="shared" si="184"/>
        <v>0</v>
      </c>
      <c r="BB186" s="50">
        <f t="shared" si="172"/>
        <v>0</v>
      </c>
      <c r="BC186" s="51"/>
      <c r="BD186" s="51">
        <f t="shared" si="185"/>
        <v>0</v>
      </c>
      <c r="BE186" s="50">
        <f t="shared" si="173"/>
        <v>0</v>
      </c>
      <c r="BF186" s="51"/>
      <c r="BG186" s="51">
        <f t="shared" si="186"/>
        <v>0</v>
      </c>
      <c r="BH186" s="50">
        <f t="shared" si="174"/>
        <v>0</v>
      </c>
      <c r="BS186" s="106">
        <f t="shared" si="187"/>
        <v>0</v>
      </c>
      <c r="BT186" s="111">
        <f t="shared" si="188"/>
        <v>0</v>
      </c>
      <c r="BU186" s="111">
        <f t="shared" si="189"/>
        <v>0</v>
      </c>
      <c r="BV186" s="111">
        <f t="shared" si="190"/>
        <v>0</v>
      </c>
      <c r="BW186" s="111">
        <f t="shared" si="191"/>
        <v>0</v>
      </c>
      <c r="BX186" s="111">
        <f t="shared" si="192"/>
        <v>0</v>
      </c>
      <c r="BY186" s="111">
        <f t="shared" si="193"/>
        <v>0</v>
      </c>
      <c r="BZ186" s="111">
        <f t="shared" si="194"/>
        <v>0</v>
      </c>
      <c r="CA186" s="115">
        <f t="shared" si="195"/>
        <v>0</v>
      </c>
    </row>
    <row r="187" spans="1:87" x14ac:dyDescent="0.25">
      <c r="C187" s="10" t="s">
        <v>10</v>
      </c>
      <c r="E187" s="1">
        <f t="shared" si="163"/>
        <v>0</v>
      </c>
      <c r="G187" s="8">
        <f t="shared" si="164"/>
        <v>0</v>
      </c>
      <c r="I187" s="25">
        <f t="shared" si="165"/>
        <v>0</v>
      </c>
      <c r="K187" s="18">
        <f t="shared" si="166"/>
        <v>0</v>
      </c>
      <c r="M187" s="25">
        <f t="shared" si="167"/>
        <v>0</v>
      </c>
      <c r="R187" s="8">
        <f t="shared" si="175"/>
        <v>0</v>
      </c>
      <c r="U187" s="8">
        <f t="shared" si="176"/>
        <v>0</v>
      </c>
      <c r="X187" s="8">
        <f t="shared" si="177"/>
        <v>0</v>
      </c>
      <c r="AA187" s="8">
        <f t="shared" si="178"/>
        <v>0</v>
      </c>
      <c r="AD187" s="8">
        <f t="shared" si="179"/>
        <v>0</v>
      </c>
      <c r="AG187" s="8">
        <f t="shared" si="180"/>
        <v>0</v>
      </c>
      <c r="AQ187" s="40">
        <f t="shared" si="168"/>
        <v>0</v>
      </c>
      <c r="AR187" s="40">
        <f t="shared" si="181"/>
        <v>0</v>
      </c>
      <c r="AS187" s="40">
        <f t="shared" si="169"/>
        <v>0</v>
      </c>
      <c r="AT187" s="41">
        <f t="shared" si="182"/>
        <v>0</v>
      </c>
      <c r="AU187" s="49"/>
      <c r="AV187" s="50">
        <f t="shared" si="170"/>
        <v>0</v>
      </c>
      <c r="AW187" s="51"/>
      <c r="AX187" s="51">
        <f t="shared" si="183"/>
        <v>0</v>
      </c>
      <c r="AY187" s="50">
        <f t="shared" si="171"/>
        <v>0</v>
      </c>
      <c r="AZ187" s="51"/>
      <c r="BA187" s="51">
        <f t="shared" si="184"/>
        <v>0</v>
      </c>
      <c r="BB187" s="50">
        <f t="shared" si="172"/>
        <v>0</v>
      </c>
      <c r="BC187" s="51"/>
      <c r="BD187" s="51">
        <f t="shared" si="185"/>
        <v>0</v>
      </c>
      <c r="BE187" s="50">
        <f t="shared" si="173"/>
        <v>0</v>
      </c>
      <c r="BF187" s="51"/>
      <c r="BG187" s="51">
        <f t="shared" si="186"/>
        <v>0</v>
      </c>
      <c r="BH187" s="50">
        <f t="shared" si="174"/>
        <v>0</v>
      </c>
      <c r="BS187" s="106">
        <f t="shared" si="187"/>
        <v>0</v>
      </c>
      <c r="BT187" s="111">
        <f t="shared" si="188"/>
        <v>0</v>
      </c>
      <c r="BU187" s="111">
        <f t="shared" si="189"/>
        <v>0</v>
      </c>
      <c r="BV187" s="111">
        <f t="shared" si="190"/>
        <v>0</v>
      </c>
      <c r="BW187" s="111">
        <f t="shared" si="191"/>
        <v>0</v>
      </c>
      <c r="BX187" s="111">
        <f t="shared" si="192"/>
        <v>0</v>
      </c>
      <c r="BY187" s="111">
        <f t="shared" si="193"/>
        <v>0</v>
      </c>
      <c r="BZ187" s="111">
        <f t="shared" si="194"/>
        <v>0</v>
      </c>
      <c r="CA187" s="115">
        <f t="shared" si="195"/>
        <v>0</v>
      </c>
    </row>
    <row r="188" spans="1:87" x14ac:dyDescent="0.25">
      <c r="C188" s="10" t="s">
        <v>35</v>
      </c>
      <c r="E188" s="1">
        <f t="shared" si="163"/>
        <v>0</v>
      </c>
      <c r="G188" s="8">
        <f t="shared" si="164"/>
        <v>0</v>
      </c>
      <c r="I188" s="25">
        <f t="shared" si="165"/>
        <v>0</v>
      </c>
      <c r="K188" s="18">
        <f t="shared" si="166"/>
        <v>0</v>
      </c>
      <c r="M188" s="25">
        <f t="shared" si="167"/>
        <v>0</v>
      </c>
      <c r="R188" s="8">
        <f t="shared" si="175"/>
        <v>0</v>
      </c>
      <c r="U188" s="8">
        <f t="shared" si="176"/>
        <v>0</v>
      </c>
      <c r="X188" s="8">
        <f t="shared" si="177"/>
        <v>0</v>
      </c>
      <c r="AA188" s="8">
        <f t="shared" si="178"/>
        <v>0</v>
      </c>
      <c r="AD188" s="8">
        <f t="shared" si="179"/>
        <v>0</v>
      </c>
      <c r="AG188" s="8">
        <f t="shared" si="180"/>
        <v>0</v>
      </c>
      <c r="AQ188" s="40">
        <f t="shared" si="168"/>
        <v>0</v>
      </c>
      <c r="AR188" s="40">
        <f t="shared" si="181"/>
        <v>0</v>
      </c>
      <c r="AS188" s="40">
        <f t="shared" si="169"/>
        <v>0</v>
      </c>
      <c r="AT188" s="41">
        <f t="shared" si="182"/>
        <v>0</v>
      </c>
      <c r="AU188" s="49"/>
      <c r="AV188" s="50">
        <f t="shared" si="170"/>
        <v>0</v>
      </c>
      <c r="AW188" s="51"/>
      <c r="AX188" s="51">
        <f t="shared" si="183"/>
        <v>0</v>
      </c>
      <c r="AY188" s="50">
        <f t="shared" si="171"/>
        <v>0</v>
      </c>
      <c r="AZ188" s="51"/>
      <c r="BA188" s="51">
        <f t="shared" si="184"/>
        <v>0</v>
      </c>
      <c r="BB188" s="50">
        <f t="shared" si="172"/>
        <v>0</v>
      </c>
      <c r="BC188" s="51"/>
      <c r="BD188" s="51">
        <f t="shared" si="185"/>
        <v>0</v>
      </c>
      <c r="BE188" s="50">
        <f t="shared" si="173"/>
        <v>0</v>
      </c>
      <c r="BF188" s="51"/>
      <c r="BG188" s="51">
        <f t="shared" si="186"/>
        <v>0</v>
      </c>
      <c r="BH188" s="50">
        <f t="shared" si="174"/>
        <v>0</v>
      </c>
      <c r="BS188" s="106">
        <f t="shared" si="187"/>
        <v>0</v>
      </c>
      <c r="BT188" s="111">
        <f t="shared" si="188"/>
        <v>0</v>
      </c>
      <c r="BU188" s="111">
        <f t="shared" si="189"/>
        <v>0</v>
      </c>
      <c r="BV188" s="111">
        <f t="shared" si="190"/>
        <v>0</v>
      </c>
      <c r="BW188" s="111">
        <f t="shared" si="191"/>
        <v>0</v>
      </c>
      <c r="BX188" s="111">
        <f t="shared" si="192"/>
        <v>0</v>
      </c>
      <c r="BY188" s="111">
        <f t="shared" si="193"/>
        <v>0</v>
      </c>
      <c r="BZ188" s="111">
        <f t="shared" si="194"/>
        <v>0</v>
      </c>
      <c r="CA188" s="115">
        <f t="shared" si="195"/>
        <v>0</v>
      </c>
    </row>
    <row r="189" spans="1:87" x14ac:dyDescent="0.25">
      <c r="C189" s="10" t="s">
        <v>36</v>
      </c>
      <c r="E189" s="1">
        <f t="shared" si="163"/>
        <v>0</v>
      </c>
      <c r="G189" s="8">
        <f t="shared" si="164"/>
        <v>0</v>
      </c>
      <c r="I189" s="25">
        <f t="shared" si="165"/>
        <v>0</v>
      </c>
      <c r="J189" s="1">
        <v>4.6699999999999998E-2</v>
      </c>
      <c r="K189" s="18">
        <f t="shared" si="166"/>
        <v>2.1822429906542054E-2</v>
      </c>
      <c r="M189" s="25">
        <f t="shared" si="167"/>
        <v>0</v>
      </c>
      <c r="R189" s="8">
        <f t="shared" si="175"/>
        <v>0</v>
      </c>
      <c r="U189" s="8">
        <f t="shared" si="176"/>
        <v>0</v>
      </c>
      <c r="X189" s="8">
        <f t="shared" si="177"/>
        <v>0</v>
      </c>
      <c r="AA189" s="8">
        <f t="shared" si="178"/>
        <v>0</v>
      </c>
      <c r="AD189" s="8">
        <f t="shared" si="179"/>
        <v>0</v>
      </c>
      <c r="AG189" s="8">
        <f t="shared" si="180"/>
        <v>0</v>
      </c>
      <c r="AQ189" s="40">
        <f t="shared" si="168"/>
        <v>0</v>
      </c>
      <c r="AR189" s="40">
        <f t="shared" si="181"/>
        <v>0</v>
      </c>
      <c r="AS189" s="40">
        <f t="shared" si="169"/>
        <v>0</v>
      </c>
      <c r="AT189" s="41">
        <f t="shared" si="182"/>
        <v>0</v>
      </c>
      <c r="AU189" s="49"/>
      <c r="AV189" s="50">
        <f t="shared" si="170"/>
        <v>0</v>
      </c>
      <c r="AW189" s="51"/>
      <c r="AX189" s="51">
        <f t="shared" si="183"/>
        <v>0</v>
      </c>
      <c r="AY189" s="50">
        <f t="shared" si="171"/>
        <v>0</v>
      </c>
      <c r="AZ189" s="51"/>
      <c r="BA189" s="51">
        <f t="shared" si="184"/>
        <v>0</v>
      </c>
      <c r="BB189" s="50">
        <f t="shared" si="172"/>
        <v>0</v>
      </c>
      <c r="BC189" s="51"/>
      <c r="BD189" s="51">
        <f t="shared" si="185"/>
        <v>0</v>
      </c>
      <c r="BE189" s="50">
        <f t="shared" si="173"/>
        <v>0</v>
      </c>
      <c r="BF189" s="51"/>
      <c r="BG189" s="51">
        <f t="shared" si="186"/>
        <v>0</v>
      </c>
      <c r="BH189" s="50">
        <f t="shared" si="174"/>
        <v>0</v>
      </c>
      <c r="BS189" s="106">
        <f t="shared" si="187"/>
        <v>0</v>
      </c>
      <c r="BT189" s="111">
        <f t="shared" si="188"/>
        <v>0</v>
      </c>
      <c r="BU189" s="111">
        <f t="shared" si="189"/>
        <v>0</v>
      </c>
      <c r="BV189" s="111">
        <f t="shared" si="190"/>
        <v>0</v>
      </c>
      <c r="BW189" s="111">
        <f t="shared" si="191"/>
        <v>0</v>
      </c>
      <c r="BX189" s="111">
        <f t="shared" si="192"/>
        <v>0</v>
      </c>
      <c r="BY189" s="111">
        <f t="shared" si="193"/>
        <v>0</v>
      </c>
      <c r="BZ189" s="111">
        <f t="shared" si="194"/>
        <v>0</v>
      </c>
      <c r="CA189" s="115">
        <f t="shared" si="195"/>
        <v>0</v>
      </c>
    </row>
    <row r="190" spans="1:87" x14ac:dyDescent="0.25">
      <c r="A190" s="5" t="s">
        <v>19</v>
      </c>
      <c r="B190" s="5" t="s">
        <v>9</v>
      </c>
      <c r="C190" s="10" t="s">
        <v>31</v>
      </c>
      <c r="E190" s="1">
        <f t="shared" si="163"/>
        <v>0</v>
      </c>
      <c r="G190" s="8">
        <f t="shared" si="164"/>
        <v>0</v>
      </c>
      <c r="H190" s="1">
        <v>7.1999999999999995E-2</v>
      </c>
      <c r="I190" s="25">
        <f t="shared" si="165"/>
        <v>3.6437246963562749E-5</v>
      </c>
      <c r="J190" s="1">
        <v>8.2500000000000004E-2</v>
      </c>
      <c r="K190" s="18">
        <f t="shared" si="166"/>
        <v>3.8551401869158876E-2</v>
      </c>
      <c r="L190" s="1">
        <v>9.1399999999999995E-2</v>
      </c>
      <c r="M190" s="25">
        <f t="shared" si="167"/>
        <v>4.2710280373831774E-2</v>
      </c>
      <c r="N190" s="1" t="s">
        <v>43</v>
      </c>
      <c r="P190" s="1">
        <v>1065</v>
      </c>
      <c r="Q190" s="1">
        <v>644</v>
      </c>
      <c r="R190" s="8">
        <f t="shared" si="175"/>
        <v>421</v>
      </c>
      <c r="S190" s="1">
        <v>963</v>
      </c>
      <c r="T190" s="1">
        <v>572</v>
      </c>
      <c r="U190" s="8">
        <f t="shared" si="176"/>
        <v>391</v>
      </c>
      <c r="V190" s="1">
        <v>1180</v>
      </c>
      <c r="W190" s="1">
        <v>726</v>
      </c>
      <c r="X190" s="8">
        <f t="shared" si="177"/>
        <v>454</v>
      </c>
      <c r="AA190" s="8">
        <f t="shared" si="178"/>
        <v>0</v>
      </c>
      <c r="AD190" s="8">
        <f t="shared" si="179"/>
        <v>0</v>
      </c>
      <c r="AG190" s="8">
        <f t="shared" si="180"/>
        <v>0</v>
      </c>
      <c r="AJ190" s="1">
        <v>136</v>
      </c>
      <c r="AK190" s="8">
        <v>1642</v>
      </c>
      <c r="AP190" s="1">
        <v>127.9</v>
      </c>
      <c r="AQ190" s="40">
        <f t="shared" si="168"/>
        <v>12.893145161290324</v>
      </c>
      <c r="AR190" s="40">
        <f t="shared" si="181"/>
        <v>89.535730286738357</v>
      </c>
      <c r="AS190" s="40">
        <f t="shared" si="169"/>
        <v>23.207661290322584</v>
      </c>
      <c r="AT190" s="41">
        <f t="shared" si="182"/>
        <v>161.16431451612905</v>
      </c>
      <c r="AU190" s="49">
        <v>1.5</v>
      </c>
      <c r="AV190" s="50">
        <f t="shared" si="170"/>
        <v>3.0612244897959182</v>
      </c>
      <c r="AW190" s="51">
        <v>3.2</v>
      </c>
      <c r="AX190" s="51">
        <f t="shared" si="183"/>
        <v>1.7000000000000002</v>
      </c>
      <c r="AY190" s="50">
        <f t="shared" si="171"/>
        <v>3.4693877551020411</v>
      </c>
      <c r="AZ190" s="51">
        <v>3.5</v>
      </c>
      <c r="BA190" s="51">
        <f t="shared" si="184"/>
        <v>2</v>
      </c>
      <c r="BB190" s="50">
        <f t="shared" si="172"/>
        <v>4.0816326530612246</v>
      </c>
      <c r="BC190" s="51">
        <v>3.4</v>
      </c>
      <c r="BD190" s="51">
        <f t="shared" si="185"/>
        <v>1.9</v>
      </c>
      <c r="BE190" s="50">
        <f t="shared" si="173"/>
        <v>3.8775510204081631</v>
      </c>
      <c r="BF190" s="51">
        <v>2.4</v>
      </c>
      <c r="BG190" s="51">
        <f t="shared" si="186"/>
        <v>0.89999999999999991</v>
      </c>
      <c r="BH190" s="50">
        <f t="shared" si="174"/>
        <v>1.8367346938775508</v>
      </c>
      <c r="BI190" s="1">
        <v>22.3</v>
      </c>
      <c r="BJ190" s="106">
        <v>2.403</v>
      </c>
      <c r="BK190" s="111">
        <v>5.08</v>
      </c>
      <c r="BL190" s="111">
        <v>3.4</v>
      </c>
      <c r="BM190" s="111">
        <v>6.32</v>
      </c>
      <c r="BN190" s="111">
        <v>9.92</v>
      </c>
      <c r="BO190" s="111">
        <v>8.48</v>
      </c>
      <c r="BP190" s="111">
        <v>12.401999999999999</v>
      </c>
      <c r="BQ190" s="111">
        <v>19.399999999999999</v>
      </c>
      <c r="BR190" s="111">
        <v>23.8</v>
      </c>
      <c r="BS190" s="106">
        <f t="shared" si="187"/>
        <v>1.4600000000000002</v>
      </c>
      <c r="BT190" s="111">
        <f t="shared" si="188"/>
        <v>3.5999999999999996</v>
      </c>
      <c r="BU190" s="111">
        <f t="shared" si="189"/>
        <v>5.0599999999999996</v>
      </c>
      <c r="BV190" s="111">
        <f t="shared" si="190"/>
        <v>2.16</v>
      </c>
      <c r="BW190" s="111">
        <f t="shared" si="191"/>
        <v>3.62</v>
      </c>
      <c r="BX190" s="111">
        <f t="shared" si="192"/>
        <v>6.9979999999999993</v>
      </c>
      <c r="BY190" s="111">
        <f t="shared" si="193"/>
        <v>5.4039999999999999</v>
      </c>
      <c r="BZ190" s="111">
        <f t="shared" si="194"/>
        <v>1.1579999999999986</v>
      </c>
      <c r="CA190" s="115">
        <f t="shared" si="195"/>
        <v>4.4000000000000021</v>
      </c>
      <c r="CB190" s="122">
        <f>BK190/$BJ190</f>
        <v>2.1140241364960466</v>
      </c>
      <c r="CC190" s="122">
        <f t="shared" ref="CC190" si="231">BL190/$BJ190</f>
        <v>1.4148980441115273</v>
      </c>
      <c r="CD190" s="122">
        <f t="shared" ref="CD190" si="232">BM190/$BJ190</f>
        <v>2.6300457761131919</v>
      </c>
      <c r="CE190" s="122">
        <f t="shared" ref="CE190" si="233">BN190/$BJ190</f>
        <v>4.1281731169371616</v>
      </c>
      <c r="CF190" s="122">
        <f t="shared" ref="CF190" si="234">BO190/$BJ190</f>
        <v>3.5289221806075739</v>
      </c>
      <c r="CG190" s="122">
        <f t="shared" ref="CG190" si="235">BP190/$BJ190</f>
        <v>5.1610486891385765</v>
      </c>
      <c r="CH190" s="122">
        <f t="shared" ref="CH190" si="236">BQ190/$BJ190</f>
        <v>8.0732417811069492</v>
      </c>
      <c r="CI190" s="92">
        <f t="shared" ref="CI190" si="237">BR190/$BJ190</f>
        <v>9.9042863087806907</v>
      </c>
    </row>
    <row r="191" spans="1:87" x14ac:dyDescent="0.25">
      <c r="C191" s="10" t="s">
        <v>32</v>
      </c>
      <c r="E191" s="1">
        <f t="shared" si="163"/>
        <v>0</v>
      </c>
      <c r="G191" s="8">
        <f t="shared" si="164"/>
        <v>0</v>
      </c>
      <c r="H191" s="1">
        <v>7.22E-2</v>
      </c>
      <c r="I191" s="25">
        <f t="shared" si="165"/>
        <v>3.6538461538461537E-5</v>
      </c>
      <c r="J191" s="1">
        <v>8.09E-2</v>
      </c>
      <c r="K191" s="18">
        <f t="shared" si="166"/>
        <v>3.7803738317757005E-2</v>
      </c>
      <c r="L191" s="1">
        <v>9.0899999999999995E-2</v>
      </c>
      <c r="M191" s="25">
        <f t="shared" si="167"/>
        <v>4.2476635514018687E-2</v>
      </c>
      <c r="P191" s="1">
        <v>1076</v>
      </c>
      <c r="Q191" s="1">
        <v>648</v>
      </c>
      <c r="R191" s="8">
        <f t="shared" si="175"/>
        <v>428</v>
      </c>
      <c r="S191" s="1">
        <v>967</v>
      </c>
      <c r="T191" s="1">
        <v>596</v>
      </c>
      <c r="U191" s="8">
        <f t="shared" si="176"/>
        <v>371</v>
      </c>
      <c r="V191" s="1">
        <v>1188</v>
      </c>
      <c r="W191" s="1">
        <v>726</v>
      </c>
      <c r="X191" s="8">
        <f t="shared" si="177"/>
        <v>462</v>
      </c>
      <c r="AA191" s="8">
        <f t="shared" si="178"/>
        <v>0</v>
      </c>
      <c r="AD191" s="8">
        <f t="shared" si="179"/>
        <v>0</v>
      </c>
      <c r="AG191" s="8">
        <f t="shared" si="180"/>
        <v>0</v>
      </c>
      <c r="AJ191" s="1">
        <v>137</v>
      </c>
      <c r="AK191" s="8">
        <v>1637</v>
      </c>
      <c r="AQ191" s="40">
        <f t="shared" si="168"/>
        <v>0</v>
      </c>
      <c r="AR191" s="40">
        <f t="shared" si="181"/>
        <v>0</v>
      </c>
      <c r="AS191" s="40">
        <f t="shared" si="169"/>
        <v>0</v>
      </c>
      <c r="AT191" s="41">
        <f t="shared" si="182"/>
        <v>0</v>
      </c>
      <c r="AU191" s="49"/>
      <c r="AV191" s="50">
        <f t="shared" si="170"/>
        <v>0</v>
      </c>
      <c r="AW191" s="51"/>
      <c r="AX191" s="51">
        <f t="shared" si="183"/>
        <v>0</v>
      </c>
      <c r="AY191" s="50">
        <f t="shared" si="171"/>
        <v>0</v>
      </c>
      <c r="AZ191" s="51"/>
      <c r="BA191" s="51">
        <f t="shared" si="184"/>
        <v>0</v>
      </c>
      <c r="BB191" s="50">
        <f t="shared" si="172"/>
        <v>0</v>
      </c>
      <c r="BC191" s="51"/>
      <c r="BD191" s="51">
        <f t="shared" si="185"/>
        <v>0</v>
      </c>
      <c r="BE191" s="50">
        <f t="shared" si="173"/>
        <v>0</v>
      </c>
      <c r="BF191" s="51"/>
      <c r="BG191" s="51">
        <f t="shared" si="186"/>
        <v>0</v>
      </c>
      <c r="BH191" s="50">
        <f t="shared" si="174"/>
        <v>0</v>
      </c>
      <c r="BS191" s="106">
        <f t="shared" si="187"/>
        <v>0</v>
      </c>
      <c r="BT191" s="111">
        <f t="shared" si="188"/>
        <v>0</v>
      </c>
      <c r="BU191" s="111">
        <f t="shared" si="189"/>
        <v>0</v>
      </c>
      <c r="BV191" s="111">
        <f t="shared" si="190"/>
        <v>0</v>
      </c>
      <c r="BW191" s="111">
        <f t="shared" si="191"/>
        <v>0</v>
      </c>
      <c r="BX191" s="111">
        <f t="shared" si="192"/>
        <v>0</v>
      </c>
      <c r="BY191" s="111">
        <f t="shared" si="193"/>
        <v>0</v>
      </c>
      <c r="BZ191" s="111">
        <f t="shared" si="194"/>
        <v>0</v>
      </c>
      <c r="CA191" s="115">
        <f t="shared" si="195"/>
        <v>0</v>
      </c>
    </row>
    <row r="192" spans="1:87" x14ac:dyDescent="0.25">
      <c r="C192" s="10" t="s">
        <v>33</v>
      </c>
      <c r="E192" s="1">
        <f t="shared" si="163"/>
        <v>0</v>
      </c>
      <c r="G192" s="8">
        <f t="shared" si="164"/>
        <v>0</v>
      </c>
      <c r="I192" s="25">
        <f t="shared" si="165"/>
        <v>0</v>
      </c>
      <c r="J192" s="1">
        <v>8.3000000000000004E-2</v>
      </c>
      <c r="K192" s="18">
        <f t="shared" si="166"/>
        <v>3.8785046728971963E-2</v>
      </c>
      <c r="L192" s="1">
        <v>9.1999999999999998E-2</v>
      </c>
      <c r="M192" s="25">
        <f t="shared" si="167"/>
        <v>4.2990654205607472E-2</v>
      </c>
      <c r="R192" s="8">
        <f t="shared" si="175"/>
        <v>0</v>
      </c>
      <c r="U192" s="8">
        <f t="shared" si="176"/>
        <v>0</v>
      </c>
      <c r="X192" s="8">
        <f t="shared" si="177"/>
        <v>0</v>
      </c>
      <c r="AA192" s="8">
        <f t="shared" si="178"/>
        <v>0</v>
      </c>
      <c r="AD192" s="8">
        <f t="shared" si="179"/>
        <v>0</v>
      </c>
      <c r="AG192" s="8">
        <f t="shared" si="180"/>
        <v>0</v>
      </c>
      <c r="AJ192" s="1">
        <v>134</v>
      </c>
      <c r="AK192" s="8">
        <v>1643</v>
      </c>
      <c r="AQ192" s="40">
        <f t="shared" si="168"/>
        <v>0</v>
      </c>
      <c r="AR192" s="40">
        <f t="shared" si="181"/>
        <v>0</v>
      </c>
      <c r="AS192" s="40">
        <f t="shared" si="169"/>
        <v>0</v>
      </c>
      <c r="AT192" s="41">
        <f t="shared" si="182"/>
        <v>0</v>
      </c>
      <c r="AU192" s="49"/>
      <c r="AV192" s="50">
        <f t="shared" si="170"/>
        <v>0</v>
      </c>
      <c r="AW192" s="51"/>
      <c r="AX192" s="51">
        <f t="shared" si="183"/>
        <v>0</v>
      </c>
      <c r="AY192" s="50">
        <f t="shared" si="171"/>
        <v>0</v>
      </c>
      <c r="AZ192" s="51"/>
      <c r="BA192" s="51">
        <f t="shared" si="184"/>
        <v>0</v>
      </c>
      <c r="BB192" s="50">
        <f t="shared" si="172"/>
        <v>0</v>
      </c>
      <c r="BC192" s="51"/>
      <c r="BD192" s="51">
        <f t="shared" si="185"/>
        <v>0</v>
      </c>
      <c r="BE192" s="50">
        <f t="shared" si="173"/>
        <v>0</v>
      </c>
      <c r="BF192" s="51"/>
      <c r="BG192" s="51">
        <f t="shared" si="186"/>
        <v>0</v>
      </c>
      <c r="BH192" s="50">
        <f t="shared" si="174"/>
        <v>0</v>
      </c>
      <c r="BS192" s="106">
        <f t="shared" si="187"/>
        <v>0</v>
      </c>
      <c r="BT192" s="111">
        <f t="shared" si="188"/>
        <v>0</v>
      </c>
      <c r="BU192" s="111">
        <f t="shared" si="189"/>
        <v>0</v>
      </c>
      <c r="BV192" s="111">
        <f t="shared" si="190"/>
        <v>0</v>
      </c>
      <c r="BW192" s="111">
        <f t="shared" si="191"/>
        <v>0</v>
      </c>
      <c r="BX192" s="111">
        <f t="shared" si="192"/>
        <v>0</v>
      </c>
      <c r="BY192" s="111">
        <f t="shared" si="193"/>
        <v>0</v>
      </c>
      <c r="BZ192" s="111">
        <f t="shared" si="194"/>
        <v>0</v>
      </c>
      <c r="CA192" s="115">
        <f t="shared" si="195"/>
        <v>0</v>
      </c>
    </row>
    <row r="193" spans="2:87" x14ac:dyDescent="0.25">
      <c r="C193" s="10" t="s">
        <v>34</v>
      </c>
      <c r="E193" s="1">
        <f t="shared" si="163"/>
        <v>0</v>
      </c>
      <c r="G193" s="8">
        <f t="shared" si="164"/>
        <v>0</v>
      </c>
      <c r="I193" s="25">
        <f t="shared" si="165"/>
        <v>0</v>
      </c>
      <c r="J193" s="1">
        <v>8.0699999999999994E-2</v>
      </c>
      <c r="K193" s="18">
        <f t="shared" si="166"/>
        <v>3.771028037383177E-2</v>
      </c>
      <c r="L193" s="1">
        <v>9.0200000000000002E-2</v>
      </c>
      <c r="M193" s="25">
        <f t="shared" si="167"/>
        <v>4.2149532710280373E-2</v>
      </c>
      <c r="R193" s="8">
        <f t="shared" si="175"/>
        <v>0</v>
      </c>
      <c r="U193" s="8">
        <f t="shared" si="176"/>
        <v>0</v>
      </c>
      <c r="X193" s="8">
        <f t="shared" si="177"/>
        <v>0</v>
      </c>
      <c r="AA193" s="8">
        <f t="shared" si="178"/>
        <v>0</v>
      </c>
      <c r="AD193" s="8">
        <f t="shared" si="179"/>
        <v>0</v>
      </c>
      <c r="AG193" s="8">
        <f t="shared" si="180"/>
        <v>0</v>
      </c>
      <c r="AJ193" s="1">
        <v>136</v>
      </c>
      <c r="AK193" s="8">
        <v>1638</v>
      </c>
      <c r="AQ193" s="40">
        <f t="shared" si="168"/>
        <v>0</v>
      </c>
      <c r="AR193" s="40">
        <f t="shared" si="181"/>
        <v>0</v>
      </c>
      <c r="AS193" s="40">
        <f t="shared" si="169"/>
        <v>0</v>
      </c>
      <c r="AT193" s="41">
        <f t="shared" si="182"/>
        <v>0</v>
      </c>
      <c r="AU193" s="49"/>
      <c r="AV193" s="50">
        <f t="shared" si="170"/>
        <v>0</v>
      </c>
      <c r="AW193" s="51"/>
      <c r="AX193" s="51">
        <f t="shared" si="183"/>
        <v>0</v>
      </c>
      <c r="AY193" s="50">
        <f t="shared" si="171"/>
        <v>0</v>
      </c>
      <c r="AZ193" s="51"/>
      <c r="BA193" s="51">
        <f t="shared" si="184"/>
        <v>0</v>
      </c>
      <c r="BB193" s="50">
        <f t="shared" si="172"/>
        <v>0</v>
      </c>
      <c r="BC193" s="51"/>
      <c r="BD193" s="51">
        <f t="shared" si="185"/>
        <v>0</v>
      </c>
      <c r="BE193" s="50">
        <f t="shared" si="173"/>
        <v>0</v>
      </c>
      <c r="BF193" s="51"/>
      <c r="BG193" s="51">
        <f t="shared" si="186"/>
        <v>0</v>
      </c>
      <c r="BH193" s="50">
        <f t="shared" si="174"/>
        <v>0</v>
      </c>
      <c r="BS193" s="106">
        <f t="shared" si="187"/>
        <v>0</v>
      </c>
      <c r="BT193" s="111">
        <f t="shared" si="188"/>
        <v>0</v>
      </c>
      <c r="BU193" s="111">
        <f t="shared" si="189"/>
        <v>0</v>
      </c>
      <c r="BV193" s="111">
        <f t="shared" si="190"/>
        <v>0</v>
      </c>
      <c r="BW193" s="111">
        <f t="shared" si="191"/>
        <v>0</v>
      </c>
      <c r="BX193" s="111">
        <f t="shared" si="192"/>
        <v>0</v>
      </c>
      <c r="BY193" s="111">
        <f t="shared" si="193"/>
        <v>0</v>
      </c>
      <c r="BZ193" s="111">
        <f t="shared" si="194"/>
        <v>0</v>
      </c>
      <c r="CA193" s="115">
        <f t="shared" si="195"/>
        <v>0</v>
      </c>
    </row>
    <row r="194" spans="2:87" x14ac:dyDescent="0.25">
      <c r="C194" s="10" t="s">
        <v>29</v>
      </c>
      <c r="E194" s="1">
        <f t="shared" si="163"/>
        <v>0</v>
      </c>
      <c r="G194" s="8">
        <f t="shared" si="164"/>
        <v>0</v>
      </c>
      <c r="I194" s="25">
        <f t="shared" si="165"/>
        <v>0</v>
      </c>
      <c r="K194" s="18">
        <f t="shared" si="166"/>
        <v>0</v>
      </c>
      <c r="M194" s="25">
        <f t="shared" si="167"/>
        <v>0</v>
      </c>
      <c r="R194" s="8">
        <f t="shared" si="175"/>
        <v>0</v>
      </c>
      <c r="U194" s="8">
        <f t="shared" si="176"/>
        <v>0</v>
      </c>
      <c r="X194" s="8">
        <f t="shared" si="177"/>
        <v>0</v>
      </c>
      <c r="AA194" s="8">
        <f t="shared" si="178"/>
        <v>0</v>
      </c>
      <c r="AD194" s="8">
        <f t="shared" si="179"/>
        <v>0</v>
      </c>
      <c r="AG194" s="8">
        <f t="shared" si="180"/>
        <v>0</v>
      </c>
      <c r="AQ194" s="40">
        <f t="shared" si="168"/>
        <v>0</v>
      </c>
      <c r="AR194" s="40">
        <f t="shared" si="181"/>
        <v>0</v>
      </c>
      <c r="AS194" s="40">
        <f t="shared" si="169"/>
        <v>0</v>
      </c>
      <c r="AT194" s="41">
        <f t="shared" si="182"/>
        <v>0</v>
      </c>
      <c r="AU194" s="49"/>
      <c r="AV194" s="50">
        <f t="shared" si="170"/>
        <v>0</v>
      </c>
      <c r="AW194" s="51"/>
      <c r="AX194" s="51">
        <f t="shared" si="183"/>
        <v>0</v>
      </c>
      <c r="AY194" s="50">
        <f t="shared" si="171"/>
        <v>0</v>
      </c>
      <c r="AZ194" s="51"/>
      <c r="BA194" s="51">
        <f t="shared" si="184"/>
        <v>0</v>
      </c>
      <c r="BB194" s="50">
        <f t="shared" si="172"/>
        <v>0</v>
      </c>
      <c r="BC194" s="51"/>
      <c r="BD194" s="51">
        <f t="shared" si="185"/>
        <v>0</v>
      </c>
      <c r="BE194" s="50">
        <f t="shared" si="173"/>
        <v>0</v>
      </c>
      <c r="BF194" s="51"/>
      <c r="BG194" s="51">
        <f t="shared" si="186"/>
        <v>0</v>
      </c>
      <c r="BH194" s="50">
        <f t="shared" si="174"/>
        <v>0</v>
      </c>
      <c r="BS194" s="106">
        <f t="shared" si="187"/>
        <v>0</v>
      </c>
      <c r="BT194" s="111">
        <f t="shared" si="188"/>
        <v>0</v>
      </c>
      <c r="BU194" s="111">
        <f t="shared" si="189"/>
        <v>0</v>
      </c>
      <c r="BV194" s="111">
        <f t="shared" si="190"/>
        <v>0</v>
      </c>
      <c r="BW194" s="111">
        <f t="shared" si="191"/>
        <v>0</v>
      </c>
      <c r="BX194" s="111">
        <f t="shared" si="192"/>
        <v>0</v>
      </c>
      <c r="BY194" s="111">
        <f t="shared" si="193"/>
        <v>0</v>
      </c>
      <c r="BZ194" s="111">
        <f t="shared" si="194"/>
        <v>0</v>
      </c>
      <c r="CA194" s="115">
        <f t="shared" si="195"/>
        <v>0</v>
      </c>
    </row>
    <row r="195" spans="2:87" x14ac:dyDescent="0.25">
      <c r="C195" s="10" t="s">
        <v>30</v>
      </c>
      <c r="E195" s="1">
        <f t="shared" si="163"/>
        <v>0</v>
      </c>
      <c r="G195" s="8">
        <f t="shared" si="164"/>
        <v>0</v>
      </c>
      <c r="I195" s="25">
        <f t="shared" si="165"/>
        <v>0</v>
      </c>
      <c r="K195" s="18">
        <f t="shared" si="166"/>
        <v>0</v>
      </c>
      <c r="M195" s="25">
        <f t="shared" si="167"/>
        <v>0</v>
      </c>
      <c r="R195" s="8">
        <f t="shared" si="175"/>
        <v>0</v>
      </c>
      <c r="U195" s="8">
        <f t="shared" si="176"/>
        <v>0</v>
      </c>
      <c r="X195" s="8">
        <f t="shared" si="177"/>
        <v>0</v>
      </c>
      <c r="AA195" s="8">
        <f t="shared" si="178"/>
        <v>0</v>
      </c>
      <c r="AD195" s="8">
        <f t="shared" si="179"/>
        <v>0</v>
      </c>
      <c r="AG195" s="8">
        <f t="shared" si="180"/>
        <v>0</v>
      </c>
      <c r="AQ195" s="40">
        <f t="shared" si="168"/>
        <v>0</v>
      </c>
      <c r="AR195" s="40">
        <f t="shared" si="181"/>
        <v>0</v>
      </c>
      <c r="AS195" s="40">
        <f t="shared" si="169"/>
        <v>0</v>
      </c>
      <c r="AT195" s="41">
        <f t="shared" si="182"/>
        <v>0</v>
      </c>
      <c r="AU195" s="49"/>
      <c r="AV195" s="50">
        <f t="shared" si="170"/>
        <v>0</v>
      </c>
      <c r="AW195" s="51"/>
      <c r="AX195" s="51">
        <f t="shared" si="183"/>
        <v>0</v>
      </c>
      <c r="AY195" s="50">
        <f t="shared" si="171"/>
        <v>0</v>
      </c>
      <c r="AZ195" s="51"/>
      <c r="BA195" s="51">
        <f t="shared" si="184"/>
        <v>0</v>
      </c>
      <c r="BB195" s="50">
        <f t="shared" si="172"/>
        <v>0</v>
      </c>
      <c r="BC195" s="51"/>
      <c r="BD195" s="51">
        <f t="shared" si="185"/>
        <v>0</v>
      </c>
      <c r="BE195" s="50">
        <f t="shared" si="173"/>
        <v>0</v>
      </c>
      <c r="BF195" s="51"/>
      <c r="BG195" s="51">
        <f t="shared" si="186"/>
        <v>0</v>
      </c>
      <c r="BH195" s="50">
        <f t="shared" si="174"/>
        <v>0</v>
      </c>
      <c r="BS195" s="106">
        <f t="shared" si="187"/>
        <v>0</v>
      </c>
      <c r="BT195" s="111">
        <f t="shared" si="188"/>
        <v>0</v>
      </c>
      <c r="BU195" s="111">
        <f t="shared" si="189"/>
        <v>0</v>
      </c>
      <c r="BV195" s="111">
        <f t="shared" si="190"/>
        <v>0</v>
      </c>
      <c r="BW195" s="111">
        <f t="shared" si="191"/>
        <v>0</v>
      </c>
      <c r="BX195" s="111">
        <f t="shared" si="192"/>
        <v>0</v>
      </c>
      <c r="BY195" s="111">
        <f t="shared" si="193"/>
        <v>0</v>
      </c>
      <c r="BZ195" s="111">
        <f t="shared" si="194"/>
        <v>0</v>
      </c>
      <c r="CA195" s="115">
        <f t="shared" si="195"/>
        <v>0</v>
      </c>
    </row>
    <row r="196" spans="2:87" x14ac:dyDescent="0.25">
      <c r="C196" s="10" t="s">
        <v>10</v>
      </c>
      <c r="E196" s="1">
        <f t="shared" si="163"/>
        <v>0</v>
      </c>
      <c r="G196" s="8">
        <f t="shared" si="164"/>
        <v>0</v>
      </c>
      <c r="I196" s="25">
        <f t="shared" si="165"/>
        <v>0</v>
      </c>
      <c r="K196" s="18">
        <f t="shared" si="166"/>
        <v>0</v>
      </c>
      <c r="M196" s="25">
        <f t="shared" si="167"/>
        <v>0</v>
      </c>
      <c r="R196" s="8">
        <f t="shared" si="175"/>
        <v>0</v>
      </c>
      <c r="U196" s="8">
        <f t="shared" si="176"/>
        <v>0</v>
      </c>
      <c r="X196" s="8">
        <f t="shared" si="177"/>
        <v>0</v>
      </c>
      <c r="AA196" s="8">
        <f t="shared" si="178"/>
        <v>0</v>
      </c>
      <c r="AD196" s="8">
        <f t="shared" si="179"/>
        <v>0</v>
      </c>
      <c r="AG196" s="8">
        <f t="shared" si="180"/>
        <v>0</v>
      </c>
      <c r="AQ196" s="40">
        <f t="shared" si="168"/>
        <v>0</v>
      </c>
      <c r="AR196" s="40">
        <f t="shared" si="181"/>
        <v>0</v>
      </c>
      <c r="AS196" s="40">
        <f t="shared" si="169"/>
        <v>0</v>
      </c>
      <c r="AT196" s="41">
        <f t="shared" si="182"/>
        <v>0</v>
      </c>
      <c r="AU196" s="49"/>
      <c r="AV196" s="50">
        <f t="shared" si="170"/>
        <v>0</v>
      </c>
      <c r="AW196" s="51"/>
      <c r="AX196" s="51">
        <f t="shared" si="183"/>
        <v>0</v>
      </c>
      <c r="AY196" s="50">
        <f t="shared" si="171"/>
        <v>0</v>
      </c>
      <c r="AZ196" s="51"/>
      <c r="BA196" s="51">
        <f t="shared" si="184"/>
        <v>0</v>
      </c>
      <c r="BB196" s="50">
        <f t="shared" si="172"/>
        <v>0</v>
      </c>
      <c r="BC196" s="51"/>
      <c r="BD196" s="51">
        <f t="shared" si="185"/>
        <v>0</v>
      </c>
      <c r="BE196" s="50">
        <f t="shared" si="173"/>
        <v>0</v>
      </c>
      <c r="BF196" s="51"/>
      <c r="BG196" s="51">
        <f t="shared" si="186"/>
        <v>0</v>
      </c>
      <c r="BH196" s="50">
        <f t="shared" si="174"/>
        <v>0</v>
      </c>
      <c r="BS196" s="106">
        <f t="shared" si="187"/>
        <v>0</v>
      </c>
      <c r="BT196" s="111">
        <f t="shared" si="188"/>
        <v>0</v>
      </c>
      <c r="BU196" s="111">
        <f t="shared" si="189"/>
        <v>0</v>
      </c>
      <c r="BV196" s="111">
        <f t="shared" si="190"/>
        <v>0</v>
      </c>
      <c r="BW196" s="111">
        <f t="shared" si="191"/>
        <v>0</v>
      </c>
      <c r="BX196" s="111">
        <f t="shared" si="192"/>
        <v>0</v>
      </c>
      <c r="BY196" s="111">
        <f t="shared" si="193"/>
        <v>0</v>
      </c>
      <c r="BZ196" s="111">
        <f t="shared" si="194"/>
        <v>0</v>
      </c>
      <c r="CA196" s="115">
        <f t="shared" si="195"/>
        <v>0</v>
      </c>
    </row>
    <row r="197" spans="2:87" x14ac:dyDescent="0.25">
      <c r="C197" s="10" t="s">
        <v>35</v>
      </c>
      <c r="E197" s="1">
        <f t="shared" si="163"/>
        <v>0</v>
      </c>
      <c r="G197" s="8">
        <f t="shared" si="164"/>
        <v>0</v>
      </c>
      <c r="I197" s="25">
        <f t="shared" si="165"/>
        <v>0</v>
      </c>
      <c r="K197" s="18">
        <f t="shared" si="166"/>
        <v>0</v>
      </c>
      <c r="M197" s="25">
        <f t="shared" si="167"/>
        <v>0</v>
      </c>
      <c r="R197" s="8">
        <f t="shared" si="175"/>
        <v>0</v>
      </c>
      <c r="U197" s="8">
        <f t="shared" si="176"/>
        <v>0</v>
      </c>
      <c r="X197" s="8">
        <f t="shared" si="177"/>
        <v>0</v>
      </c>
      <c r="AA197" s="8">
        <f t="shared" si="178"/>
        <v>0</v>
      </c>
      <c r="AD197" s="8">
        <f t="shared" si="179"/>
        <v>0</v>
      </c>
      <c r="AG197" s="8">
        <f t="shared" si="180"/>
        <v>0</v>
      </c>
      <c r="AQ197" s="40">
        <f t="shared" si="168"/>
        <v>0</v>
      </c>
      <c r="AR197" s="40">
        <f t="shared" si="181"/>
        <v>0</v>
      </c>
      <c r="AS197" s="40">
        <f t="shared" si="169"/>
        <v>0</v>
      </c>
      <c r="AT197" s="41">
        <f t="shared" si="182"/>
        <v>0</v>
      </c>
      <c r="AU197" s="49"/>
      <c r="AV197" s="50">
        <f t="shared" si="170"/>
        <v>0</v>
      </c>
      <c r="AW197" s="51"/>
      <c r="AX197" s="51">
        <f t="shared" si="183"/>
        <v>0</v>
      </c>
      <c r="AY197" s="50">
        <f t="shared" si="171"/>
        <v>0</v>
      </c>
      <c r="AZ197" s="51"/>
      <c r="BA197" s="51">
        <f t="shared" si="184"/>
        <v>0</v>
      </c>
      <c r="BB197" s="50">
        <f t="shared" si="172"/>
        <v>0</v>
      </c>
      <c r="BC197" s="51"/>
      <c r="BD197" s="51">
        <f t="shared" si="185"/>
        <v>0</v>
      </c>
      <c r="BE197" s="50">
        <f t="shared" si="173"/>
        <v>0</v>
      </c>
      <c r="BF197" s="51"/>
      <c r="BG197" s="51">
        <f t="shared" si="186"/>
        <v>0</v>
      </c>
      <c r="BH197" s="50">
        <f t="shared" si="174"/>
        <v>0</v>
      </c>
      <c r="BS197" s="106">
        <f t="shared" si="187"/>
        <v>0</v>
      </c>
      <c r="BT197" s="111">
        <f t="shared" si="188"/>
        <v>0</v>
      </c>
      <c r="BU197" s="111">
        <f t="shared" si="189"/>
        <v>0</v>
      </c>
      <c r="BV197" s="111">
        <f t="shared" si="190"/>
        <v>0</v>
      </c>
      <c r="BW197" s="111">
        <f t="shared" si="191"/>
        <v>0</v>
      </c>
      <c r="BX197" s="111">
        <f t="shared" si="192"/>
        <v>0</v>
      </c>
      <c r="BY197" s="111">
        <f t="shared" si="193"/>
        <v>0</v>
      </c>
      <c r="BZ197" s="111">
        <f t="shared" si="194"/>
        <v>0</v>
      </c>
      <c r="CA197" s="115">
        <f t="shared" si="195"/>
        <v>0</v>
      </c>
    </row>
    <row r="198" spans="2:87" x14ac:dyDescent="0.25">
      <c r="C198" s="10" t="s">
        <v>36</v>
      </c>
      <c r="E198" s="1">
        <f t="shared" si="163"/>
        <v>0</v>
      </c>
      <c r="G198" s="8">
        <f t="shared" si="164"/>
        <v>0</v>
      </c>
      <c r="I198" s="25">
        <f t="shared" si="165"/>
        <v>0</v>
      </c>
      <c r="J198" s="1">
        <v>4.7500000000000001E-2</v>
      </c>
      <c r="K198" s="18">
        <f t="shared" si="166"/>
        <v>2.219626168224299E-2</v>
      </c>
      <c r="M198" s="25">
        <f t="shared" si="167"/>
        <v>0</v>
      </c>
      <c r="R198" s="8">
        <f t="shared" si="175"/>
        <v>0</v>
      </c>
      <c r="U198" s="8">
        <f t="shared" si="176"/>
        <v>0</v>
      </c>
      <c r="X198" s="8">
        <f t="shared" si="177"/>
        <v>0</v>
      </c>
      <c r="AA198" s="8">
        <f t="shared" si="178"/>
        <v>0</v>
      </c>
      <c r="AD198" s="8">
        <f t="shared" si="179"/>
        <v>0</v>
      </c>
      <c r="AG198" s="8">
        <f t="shared" si="180"/>
        <v>0</v>
      </c>
      <c r="AQ198" s="40">
        <f t="shared" si="168"/>
        <v>0</v>
      </c>
      <c r="AR198" s="40">
        <f t="shared" si="181"/>
        <v>0</v>
      </c>
      <c r="AS198" s="40">
        <f t="shared" si="169"/>
        <v>0</v>
      </c>
      <c r="AT198" s="41">
        <f t="shared" si="182"/>
        <v>0</v>
      </c>
      <c r="AU198" s="49"/>
      <c r="AV198" s="50">
        <f t="shared" si="170"/>
        <v>0</v>
      </c>
      <c r="AW198" s="51"/>
      <c r="AX198" s="51">
        <f t="shared" si="183"/>
        <v>0</v>
      </c>
      <c r="AY198" s="50">
        <f t="shared" si="171"/>
        <v>0</v>
      </c>
      <c r="AZ198" s="51"/>
      <c r="BA198" s="51">
        <f t="shared" si="184"/>
        <v>0</v>
      </c>
      <c r="BB198" s="50">
        <f t="shared" si="172"/>
        <v>0</v>
      </c>
      <c r="BC198" s="51"/>
      <c r="BD198" s="51">
        <f t="shared" si="185"/>
        <v>0</v>
      </c>
      <c r="BE198" s="50">
        <f t="shared" si="173"/>
        <v>0</v>
      </c>
      <c r="BF198" s="51"/>
      <c r="BG198" s="51">
        <f t="shared" si="186"/>
        <v>0</v>
      </c>
      <c r="BH198" s="50">
        <f t="shared" si="174"/>
        <v>0</v>
      </c>
      <c r="BS198" s="106">
        <f t="shared" si="187"/>
        <v>0</v>
      </c>
      <c r="BT198" s="111">
        <f t="shared" si="188"/>
        <v>0</v>
      </c>
      <c r="BU198" s="111">
        <f t="shared" si="189"/>
        <v>0</v>
      </c>
      <c r="BV198" s="111">
        <f t="shared" si="190"/>
        <v>0</v>
      </c>
      <c r="BW198" s="111">
        <f t="shared" si="191"/>
        <v>0</v>
      </c>
      <c r="BX198" s="111">
        <f t="shared" si="192"/>
        <v>0</v>
      </c>
      <c r="BY198" s="111">
        <f t="shared" si="193"/>
        <v>0</v>
      </c>
      <c r="BZ198" s="111">
        <f t="shared" si="194"/>
        <v>0</v>
      </c>
      <c r="CA198" s="115">
        <f t="shared" si="195"/>
        <v>0</v>
      </c>
    </row>
    <row r="199" spans="2:87" x14ac:dyDescent="0.25">
      <c r="B199" s="5" t="s">
        <v>11</v>
      </c>
      <c r="C199" s="10" t="s">
        <v>31</v>
      </c>
      <c r="E199" s="1">
        <f t="shared" si="163"/>
        <v>0</v>
      </c>
      <c r="G199" s="8">
        <f t="shared" si="164"/>
        <v>0</v>
      </c>
      <c r="H199" s="1">
        <v>7.4200000000000002E-2</v>
      </c>
      <c r="I199" s="25">
        <f t="shared" si="165"/>
        <v>3.7550607287449391E-5</v>
      </c>
      <c r="J199" s="1">
        <v>8.5099999999999995E-2</v>
      </c>
      <c r="K199" s="18">
        <f t="shared" si="166"/>
        <v>3.9766355140186914E-2</v>
      </c>
      <c r="L199" s="1">
        <v>9.1499999999999998E-2</v>
      </c>
      <c r="M199" s="25">
        <f t="shared" si="167"/>
        <v>4.2757009345794392E-2</v>
      </c>
      <c r="N199" s="1" t="s">
        <v>43</v>
      </c>
      <c r="P199" s="1">
        <v>1082</v>
      </c>
      <c r="Q199" s="1">
        <v>671</v>
      </c>
      <c r="R199" s="8">
        <f t="shared" si="175"/>
        <v>411</v>
      </c>
      <c r="S199" s="1">
        <v>981</v>
      </c>
      <c r="T199" s="1">
        <v>582</v>
      </c>
      <c r="U199" s="8">
        <f t="shared" si="176"/>
        <v>399</v>
      </c>
      <c r="V199" s="1">
        <v>1194</v>
      </c>
      <c r="W199" s="1">
        <v>736</v>
      </c>
      <c r="X199" s="8">
        <f t="shared" si="177"/>
        <v>458</v>
      </c>
      <c r="AA199" s="8">
        <f t="shared" si="178"/>
        <v>0</v>
      </c>
      <c r="AD199" s="8">
        <f t="shared" si="179"/>
        <v>0</v>
      </c>
      <c r="AG199" s="8">
        <f t="shared" si="180"/>
        <v>0</v>
      </c>
      <c r="AJ199" s="1">
        <v>127</v>
      </c>
      <c r="AK199" s="8">
        <v>1645</v>
      </c>
      <c r="AP199" s="1">
        <v>127.5</v>
      </c>
      <c r="AQ199" s="40">
        <f t="shared" si="168"/>
        <v>12.852822580645162</v>
      </c>
      <c r="AR199" s="40">
        <f t="shared" si="181"/>
        <v>89.255712365591407</v>
      </c>
      <c r="AS199" s="40">
        <f t="shared" si="169"/>
        <v>23.135080645161292</v>
      </c>
      <c r="AT199" s="41">
        <f t="shared" si="182"/>
        <v>160.66028225806454</v>
      </c>
      <c r="AU199" s="49">
        <v>1.6</v>
      </c>
      <c r="AV199" s="50">
        <f t="shared" si="170"/>
        <v>3.2653061224489797</v>
      </c>
      <c r="AW199" s="51">
        <v>3.1</v>
      </c>
      <c r="AX199" s="51">
        <f t="shared" si="183"/>
        <v>1.5</v>
      </c>
      <c r="AY199" s="50">
        <f t="shared" si="171"/>
        <v>3.0612244897959182</v>
      </c>
      <c r="AZ199" s="51">
        <v>3.5</v>
      </c>
      <c r="BA199" s="51">
        <f t="shared" si="184"/>
        <v>1.9</v>
      </c>
      <c r="BB199" s="50">
        <f t="shared" si="172"/>
        <v>3.8775510204081631</v>
      </c>
      <c r="BC199" s="51">
        <v>3.4</v>
      </c>
      <c r="BD199" s="51">
        <f t="shared" si="185"/>
        <v>1.7999999999999998</v>
      </c>
      <c r="BE199" s="50">
        <f t="shared" si="173"/>
        <v>3.6734693877551017</v>
      </c>
      <c r="BF199" s="51">
        <v>2.4</v>
      </c>
      <c r="BG199" s="51">
        <f t="shared" si="186"/>
        <v>0.79999999999999982</v>
      </c>
      <c r="BH199" s="50">
        <f t="shared" si="174"/>
        <v>1.6326530612244894</v>
      </c>
      <c r="BI199" s="1">
        <v>22.3</v>
      </c>
      <c r="BJ199" s="106">
        <v>2.44</v>
      </c>
      <c r="BK199" s="111">
        <v>5.0810000000000004</v>
      </c>
      <c r="BL199" s="111">
        <v>3.4</v>
      </c>
      <c r="BM199" s="111">
        <v>6.32</v>
      </c>
      <c r="BN199" s="111">
        <v>9.92</v>
      </c>
      <c r="BO199" s="111">
        <v>8.48</v>
      </c>
      <c r="BP199" s="111">
        <v>12.401999999999999</v>
      </c>
      <c r="BQ199" s="111">
        <v>19.399999999999999</v>
      </c>
      <c r="BR199" s="111">
        <v>23.8</v>
      </c>
      <c r="BS199" s="106">
        <f t="shared" si="187"/>
        <v>1.4600000000000002</v>
      </c>
      <c r="BT199" s="111">
        <f t="shared" si="188"/>
        <v>3.5999999999999996</v>
      </c>
      <c r="BU199" s="111">
        <f t="shared" si="189"/>
        <v>5.0599999999999996</v>
      </c>
      <c r="BV199" s="111">
        <f t="shared" si="190"/>
        <v>2.16</v>
      </c>
      <c r="BW199" s="111">
        <f t="shared" si="191"/>
        <v>3.62</v>
      </c>
      <c r="BX199" s="111">
        <f t="shared" si="192"/>
        <v>6.9979999999999993</v>
      </c>
      <c r="BY199" s="111">
        <f t="shared" si="193"/>
        <v>5.4039999999999999</v>
      </c>
      <c r="BZ199" s="111">
        <f t="shared" si="194"/>
        <v>1.1579999999999986</v>
      </c>
      <c r="CA199" s="115">
        <f t="shared" si="195"/>
        <v>4.4000000000000021</v>
      </c>
      <c r="CB199" s="122">
        <f>BK199/$BJ199</f>
        <v>2.082377049180328</v>
      </c>
      <c r="CC199" s="122">
        <f t="shared" ref="CC199" si="238">BL199/$BJ199</f>
        <v>1.3934426229508197</v>
      </c>
      <c r="CD199" s="122">
        <f t="shared" ref="CD199" si="239">BM199/$BJ199</f>
        <v>2.5901639344262297</v>
      </c>
      <c r="CE199" s="122">
        <f t="shared" ref="CE199" si="240">BN199/$BJ199</f>
        <v>4.0655737704918034</v>
      </c>
      <c r="CF199" s="122">
        <f t="shared" ref="CF199" si="241">BO199/$BJ199</f>
        <v>3.4754098360655741</v>
      </c>
      <c r="CG199" s="122">
        <f t="shared" ref="CG199" si="242">BP199/$BJ199</f>
        <v>5.0827868852459011</v>
      </c>
      <c r="CH199" s="122">
        <f t="shared" ref="CH199" si="243">BQ199/$BJ199</f>
        <v>7.9508196721311473</v>
      </c>
      <c r="CI199" s="92">
        <f t="shared" ref="CI199" si="244">BR199/$BJ199</f>
        <v>9.754098360655739</v>
      </c>
    </row>
    <row r="200" spans="2:87" x14ac:dyDescent="0.25">
      <c r="C200" s="10" t="s">
        <v>32</v>
      </c>
      <c r="E200" s="1">
        <f t="shared" si="163"/>
        <v>0</v>
      </c>
      <c r="G200" s="8">
        <f t="shared" si="164"/>
        <v>0</v>
      </c>
      <c r="H200" s="1">
        <v>7.4700000000000003E-2</v>
      </c>
      <c r="I200" s="25">
        <f t="shared" si="165"/>
        <v>3.7803643724696361E-5</v>
      </c>
      <c r="J200" s="1">
        <v>8.2900000000000001E-2</v>
      </c>
      <c r="K200" s="18">
        <f t="shared" si="166"/>
        <v>3.8738317757009345E-2</v>
      </c>
      <c r="L200" s="1">
        <v>9.0999999999999998E-2</v>
      </c>
      <c r="M200" s="25">
        <f t="shared" si="167"/>
        <v>4.2523364485981305E-2</v>
      </c>
      <c r="P200" s="1">
        <v>1065</v>
      </c>
      <c r="Q200" s="1">
        <v>658</v>
      </c>
      <c r="R200" s="8">
        <f t="shared" si="175"/>
        <v>407</v>
      </c>
      <c r="S200" s="1">
        <v>944</v>
      </c>
      <c r="T200" s="1">
        <v>579</v>
      </c>
      <c r="U200" s="8">
        <f t="shared" si="176"/>
        <v>365</v>
      </c>
      <c r="V200" s="1">
        <v>1170</v>
      </c>
      <c r="W200" s="1">
        <v>721</v>
      </c>
      <c r="X200" s="8">
        <f t="shared" si="177"/>
        <v>449</v>
      </c>
      <c r="AA200" s="8">
        <f t="shared" si="178"/>
        <v>0</v>
      </c>
      <c r="AD200" s="8">
        <f t="shared" si="179"/>
        <v>0</v>
      </c>
      <c r="AG200" s="8">
        <f t="shared" si="180"/>
        <v>0</v>
      </c>
      <c r="AJ200" s="1">
        <v>128</v>
      </c>
      <c r="AK200" s="8">
        <v>1640</v>
      </c>
      <c r="AQ200" s="40">
        <f t="shared" si="168"/>
        <v>0</v>
      </c>
      <c r="AR200" s="40">
        <f t="shared" si="181"/>
        <v>0</v>
      </c>
      <c r="AS200" s="40">
        <f t="shared" si="169"/>
        <v>0</v>
      </c>
      <c r="AT200" s="41">
        <f t="shared" si="182"/>
        <v>0</v>
      </c>
      <c r="AU200" s="49"/>
      <c r="AV200" s="50">
        <f t="shared" si="170"/>
        <v>0</v>
      </c>
      <c r="AW200" s="51"/>
      <c r="AX200" s="51">
        <f t="shared" si="183"/>
        <v>0</v>
      </c>
      <c r="AY200" s="50">
        <f t="shared" si="171"/>
        <v>0</v>
      </c>
      <c r="AZ200" s="51"/>
      <c r="BA200" s="51">
        <f t="shared" si="184"/>
        <v>0</v>
      </c>
      <c r="BB200" s="50">
        <f t="shared" si="172"/>
        <v>0</v>
      </c>
      <c r="BC200" s="51"/>
      <c r="BD200" s="51">
        <f t="shared" si="185"/>
        <v>0</v>
      </c>
      <c r="BE200" s="50">
        <f t="shared" si="173"/>
        <v>0</v>
      </c>
      <c r="BF200" s="51"/>
      <c r="BG200" s="51">
        <f t="shared" si="186"/>
        <v>0</v>
      </c>
      <c r="BH200" s="50">
        <f t="shared" si="174"/>
        <v>0</v>
      </c>
      <c r="BS200" s="106">
        <f t="shared" si="187"/>
        <v>0</v>
      </c>
      <c r="BT200" s="111">
        <f t="shared" si="188"/>
        <v>0</v>
      </c>
      <c r="BU200" s="111">
        <f t="shared" si="189"/>
        <v>0</v>
      </c>
      <c r="BV200" s="111">
        <f t="shared" si="190"/>
        <v>0</v>
      </c>
      <c r="BW200" s="111">
        <f t="shared" si="191"/>
        <v>0</v>
      </c>
      <c r="BX200" s="111">
        <f t="shared" si="192"/>
        <v>0</v>
      </c>
      <c r="BY200" s="111">
        <f t="shared" si="193"/>
        <v>0</v>
      </c>
      <c r="BZ200" s="111">
        <f t="shared" si="194"/>
        <v>0</v>
      </c>
      <c r="CA200" s="115">
        <f t="shared" si="195"/>
        <v>0</v>
      </c>
    </row>
    <row r="201" spans="2:87" x14ac:dyDescent="0.25">
      <c r="C201" s="10" t="s">
        <v>33</v>
      </c>
      <c r="E201" s="1">
        <f t="shared" si="163"/>
        <v>0</v>
      </c>
      <c r="G201" s="8">
        <f t="shared" si="164"/>
        <v>0</v>
      </c>
      <c r="I201" s="25">
        <f t="shared" si="165"/>
        <v>0</v>
      </c>
      <c r="J201" s="1">
        <v>8.48E-2</v>
      </c>
      <c r="K201" s="18">
        <f t="shared" si="166"/>
        <v>3.9626168224299062E-2</v>
      </c>
      <c r="L201" s="1">
        <v>9.2100000000000001E-2</v>
      </c>
      <c r="M201" s="25">
        <f t="shared" si="167"/>
        <v>4.3037383177570089E-2</v>
      </c>
      <c r="R201" s="8">
        <f t="shared" si="175"/>
        <v>0</v>
      </c>
      <c r="U201" s="8">
        <f t="shared" si="176"/>
        <v>0</v>
      </c>
      <c r="X201" s="8">
        <f t="shared" si="177"/>
        <v>0</v>
      </c>
      <c r="AA201" s="8">
        <f t="shared" si="178"/>
        <v>0</v>
      </c>
      <c r="AD201" s="8">
        <f t="shared" si="179"/>
        <v>0</v>
      </c>
      <c r="AG201" s="8">
        <f t="shared" si="180"/>
        <v>0</v>
      </c>
      <c r="AJ201" s="1">
        <v>125</v>
      </c>
      <c r="AK201" s="8">
        <v>1645</v>
      </c>
      <c r="AQ201" s="40">
        <f t="shared" si="168"/>
        <v>0</v>
      </c>
      <c r="AR201" s="40">
        <f t="shared" si="181"/>
        <v>0</v>
      </c>
      <c r="AS201" s="40">
        <f t="shared" si="169"/>
        <v>0</v>
      </c>
      <c r="AT201" s="41">
        <f t="shared" si="182"/>
        <v>0</v>
      </c>
      <c r="AU201" s="49"/>
      <c r="AV201" s="50">
        <f t="shared" si="170"/>
        <v>0</v>
      </c>
      <c r="AW201" s="51"/>
      <c r="AX201" s="51">
        <f t="shared" si="183"/>
        <v>0</v>
      </c>
      <c r="AY201" s="50">
        <f t="shared" si="171"/>
        <v>0</v>
      </c>
      <c r="AZ201" s="51"/>
      <c r="BA201" s="51">
        <f t="shared" si="184"/>
        <v>0</v>
      </c>
      <c r="BB201" s="50">
        <f t="shared" si="172"/>
        <v>0</v>
      </c>
      <c r="BC201" s="51"/>
      <c r="BD201" s="51">
        <f t="shared" si="185"/>
        <v>0</v>
      </c>
      <c r="BE201" s="50">
        <f t="shared" si="173"/>
        <v>0</v>
      </c>
      <c r="BF201" s="51"/>
      <c r="BG201" s="51">
        <f t="shared" si="186"/>
        <v>0</v>
      </c>
      <c r="BH201" s="50">
        <f t="shared" si="174"/>
        <v>0</v>
      </c>
      <c r="BS201" s="106">
        <f t="shared" si="187"/>
        <v>0</v>
      </c>
      <c r="BT201" s="111">
        <f t="shared" si="188"/>
        <v>0</v>
      </c>
      <c r="BU201" s="111">
        <f t="shared" si="189"/>
        <v>0</v>
      </c>
      <c r="BV201" s="111">
        <f t="shared" si="190"/>
        <v>0</v>
      </c>
      <c r="BW201" s="111">
        <f t="shared" si="191"/>
        <v>0</v>
      </c>
      <c r="BX201" s="111">
        <f t="shared" si="192"/>
        <v>0</v>
      </c>
      <c r="BY201" s="111">
        <f t="shared" si="193"/>
        <v>0</v>
      </c>
      <c r="BZ201" s="111">
        <f t="shared" si="194"/>
        <v>0</v>
      </c>
      <c r="CA201" s="115">
        <f t="shared" si="195"/>
        <v>0</v>
      </c>
    </row>
    <row r="202" spans="2:87" x14ac:dyDescent="0.25">
      <c r="C202" s="10" t="s">
        <v>34</v>
      </c>
      <c r="E202" s="1">
        <f t="shared" ref="E202:E265" si="245">(D202/1000)/Rtst1</f>
        <v>0</v>
      </c>
      <c r="G202" s="8">
        <f t="shared" ref="G202:G265" si="246">(F202/1000)/Rtst1</f>
        <v>0</v>
      </c>
      <c r="I202" s="25">
        <f t="shared" ref="I202:I265" si="247">H202/Rtst2</f>
        <v>0</v>
      </c>
      <c r="J202" s="1">
        <v>8.1500000000000003E-2</v>
      </c>
      <c r="K202" s="18">
        <f t="shared" ref="K202:K265" si="248">J202/Rtst3</f>
        <v>3.8084112149532709E-2</v>
      </c>
      <c r="L202" s="1">
        <v>9.0300000000000005E-2</v>
      </c>
      <c r="M202" s="25">
        <f t="shared" ref="M202:M265" si="249">L202/Rtst3</f>
        <v>4.219626168224299E-2</v>
      </c>
      <c r="R202" s="8">
        <f t="shared" si="175"/>
        <v>0</v>
      </c>
      <c r="U202" s="8">
        <f t="shared" si="176"/>
        <v>0</v>
      </c>
      <c r="X202" s="8">
        <f t="shared" si="177"/>
        <v>0</v>
      </c>
      <c r="AA202" s="8">
        <f t="shared" si="178"/>
        <v>0</v>
      </c>
      <c r="AD202" s="8">
        <f t="shared" si="179"/>
        <v>0</v>
      </c>
      <c r="AG202" s="8">
        <f t="shared" si="180"/>
        <v>0</v>
      </c>
      <c r="AJ202" s="1">
        <v>126</v>
      </c>
      <c r="AK202" s="8">
        <v>1641</v>
      </c>
      <c r="AQ202" s="40">
        <f t="shared" ref="AQ202:AQ265" si="250">(AP202/Rtst11)*1000</f>
        <v>0</v>
      </c>
      <c r="AR202" s="40">
        <f t="shared" si="181"/>
        <v>0</v>
      </c>
      <c r="AS202" s="40">
        <f t="shared" ref="AS202:AS265" si="251">(AQ202*Vtst11)/1000</f>
        <v>0</v>
      </c>
      <c r="AT202" s="41">
        <f t="shared" si="182"/>
        <v>0</v>
      </c>
      <c r="AU202" s="49"/>
      <c r="AV202" s="50">
        <f t="shared" ref="AV202:AV265" si="252">AU202/Rtst12</f>
        <v>0</v>
      </c>
      <c r="AW202" s="51"/>
      <c r="AX202" s="51">
        <f t="shared" si="183"/>
        <v>0</v>
      </c>
      <c r="AY202" s="50">
        <f t="shared" ref="AY202:AY265" si="253">AX202/Rtst12</f>
        <v>0</v>
      </c>
      <c r="AZ202" s="51"/>
      <c r="BA202" s="51">
        <f t="shared" si="184"/>
        <v>0</v>
      </c>
      <c r="BB202" s="50">
        <f t="shared" ref="BB202:BB265" si="254">BA202/Rtst12</f>
        <v>0</v>
      </c>
      <c r="BC202" s="51"/>
      <c r="BD202" s="51">
        <f t="shared" si="185"/>
        <v>0</v>
      </c>
      <c r="BE202" s="50">
        <f t="shared" ref="BE202:BE265" si="255">BD202/Rtst12</f>
        <v>0</v>
      </c>
      <c r="BF202" s="51"/>
      <c r="BG202" s="51">
        <f t="shared" si="186"/>
        <v>0</v>
      </c>
      <c r="BH202" s="50">
        <f t="shared" ref="BH202:BH265" si="256">BG202/Rtst12</f>
        <v>0</v>
      </c>
      <c r="BS202" s="106">
        <f t="shared" si="187"/>
        <v>0</v>
      </c>
      <c r="BT202" s="111">
        <f t="shared" si="188"/>
        <v>0</v>
      </c>
      <c r="BU202" s="111">
        <f t="shared" si="189"/>
        <v>0</v>
      </c>
      <c r="BV202" s="111">
        <f t="shared" si="190"/>
        <v>0</v>
      </c>
      <c r="BW202" s="111">
        <f t="shared" si="191"/>
        <v>0</v>
      </c>
      <c r="BX202" s="111">
        <f t="shared" si="192"/>
        <v>0</v>
      </c>
      <c r="BY202" s="111">
        <f t="shared" si="193"/>
        <v>0</v>
      </c>
      <c r="BZ202" s="111">
        <f t="shared" si="194"/>
        <v>0</v>
      </c>
      <c r="CA202" s="115">
        <f t="shared" si="195"/>
        <v>0</v>
      </c>
    </row>
    <row r="203" spans="2:87" x14ac:dyDescent="0.25">
      <c r="C203" s="10" t="s">
        <v>29</v>
      </c>
      <c r="E203" s="1">
        <f t="shared" si="245"/>
        <v>0</v>
      </c>
      <c r="G203" s="8">
        <f t="shared" si="246"/>
        <v>0</v>
      </c>
      <c r="I203" s="25">
        <f t="shared" si="247"/>
        <v>0</v>
      </c>
      <c r="K203" s="18">
        <f t="shared" si="248"/>
        <v>0</v>
      </c>
      <c r="M203" s="25">
        <f t="shared" si="249"/>
        <v>0</v>
      </c>
      <c r="R203" s="8">
        <f t="shared" ref="R203:R266" si="257">P203-Q203</f>
        <v>0</v>
      </c>
      <c r="U203" s="8">
        <f t="shared" ref="U203:U266" si="258">S203-T203</f>
        <v>0</v>
      </c>
      <c r="X203" s="8">
        <f t="shared" ref="X203:X266" si="259">V203-W203</f>
        <v>0</v>
      </c>
      <c r="AA203" s="8">
        <f t="shared" ref="AA203:AA266" si="260">(Y203+Z203)/2</f>
        <v>0</v>
      </c>
      <c r="AD203" s="8">
        <f t="shared" ref="AD203:AD266" si="261">(AB203+AC203)/2</f>
        <v>0</v>
      </c>
      <c r="AG203" s="8">
        <f t="shared" ref="AG203:AG266" si="262">(AE203+AF203)/2</f>
        <v>0</v>
      </c>
      <c r="AQ203" s="40">
        <f t="shared" si="250"/>
        <v>0</v>
      </c>
      <c r="AR203" s="40">
        <f t="shared" ref="AR203:AR266" si="263">(AQ203/144)*1000</f>
        <v>0</v>
      </c>
      <c r="AS203" s="40">
        <f t="shared" si="251"/>
        <v>0</v>
      </c>
      <c r="AT203" s="41">
        <f t="shared" ref="AT203:AT266" si="264">(AS203/144)*1000</f>
        <v>0</v>
      </c>
      <c r="AU203" s="49"/>
      <c r="AV203" s="50">
        <f t="shared" si="252"/>
        <v>0</v>
      </c>
      <c r="AW203" s="51"/>
      <c r="AX203" s="51">
        <f t="shared" ref="AX203:AX266" si="265">AW203-AU203</f>
        <v>0</v>
      </c>
      <c r="AY203" s="50">
        <f t="shared" si="253"/>
        <v>0</v>
      </c>
      <c r="AZ203" s="51"/>
      <c r="BA203" s="51">
        <f t="shared" ref="BA203:BA266" si="266">AZ203-AU203</f>
        <v>0</v>
      </c>
      <c r="BB203" s="50">
        <f t="shared" si="254"/>
        <v>0</v>
      </c>
      <c r="BC203" s="51"/>
      <c r="BD203" s="51">
        <f t="shared" ref="BD203:BD266" si="267">BC203-AU203</f>
        <v>0</v>
      </c>
      <c r="BE203" s="50">
        <f t="shared" si="255"/>
        <v>0</v>
      </c>
      <c r="BF203" s="51"/>
      <c r="BG203" s="51">
        <f t="shared" ref="BG203:BG266" si="268">BF203-AU203</f>
        <v>0</v>
      </c>
      <c r="BH203" s="50">
        <f t="shared" si="256"/>
        <v>0</v>
      </c>
      <c r="BS203" s="106">
        <f t="shared" ref="BS203:BS266" si="269">(BM203-BL203)/2</f>
        <v>0</v>
      </c>
      <c r="BT203" s="111">
        <f t="shared" ref="BT203:BT266" si="270">BN203-BM203</f>
        <v>0</v>
      </c>
      <c r="BU203" s="111">
        <f t="shared" ref="BU203:BU266" si="271">BS203+BT203</f>
        <v>0</v>
      </c>
      <c r="BV203" s="111">
        <f t="shared" ref="BV203:BV266" si="272">BO203-BM203</f>
        <v>0</v>
      </c>
      <c r="BW203" s="111">
        <f t="shared" ref="BW203:BW266" si="273">BV203+BS203</f>
        <v>0</v>
      </c>
      <c r="BX203" s="111">
        <f t="shared" ref="BX203:BX266" si="274">BQ203-BP203</f>
        <v>0</v>
      </c>
      <c r="BY203" s="111">
        <f t="shared" ref="BY203:BY266" si="275">BP203-BX203</f>
        <v>0</v>
      </c>
      <c r="BZ203" s="111">
        <f t="shared" ref="BZ203:BZ266" si="276">BX203-(4*BS203)</f>
        <v>0</v>
      </c>
      <c r="CA203" s="115">
        <f t="shared" ref="CA203:CA266" si="277">BR203-BQ203</f>
        <v>0</v>
      </c>
    </row>
    <row r="204" spans="2:87" x14ac:dyDescent="0.25">
      <c r="C204" s="10" t="s">
        <v>30</v>
      </c>
      <c r="E204" s="1">
        <f t="shared" si="245"/>
        <v>0</v>
      </c>
      <c r="G204" s="8">
        <f t="shared" si="246"/>
        <v>0</v>
      </c>
      <c r="I204" s="25">
        <f t="shared" si="247"/>
        <v>0</v>
      </c>
      <c r="K204" s="18">
        <f t="shared" si="248"/>
        <v>0</v>
      </c>
      <c r="M204" s="25">
        <f t="shared" si="249"/>
        <v>0</v>
      </c>
      <c r="R204" s="8">
        <f t="shared" si="257"/>
        <v>0</v>
      </c>
      <c r="U204" s="8">
        <f t="shared" si="258"/>
        <v>0</v>
      </c>
      <c r="X204" s="8">
        <f t="shared" si="259"/>
        <v>0</v>
      </c>
      <c r="AA204" s="8">
        <f t="shared" si="260"/>
        <v>0</v>
      </c>
      <c r="AD204" s="8">
        <f t="shared" si="261"/>
        <v>0</v>
      </c>
      <c r="AG204" s="8">
        <f t="shared" si="262"/>
        <v>0</v>
      </c>
      <c r="AQ204" s="40">
        <f t="shared" si="250"/>
        <v>0</v>
      </c>
      <c r="AR204" s="40">
        <f t="shared" si="263"/>
        <v>0</v>
      </c>
      <c r="AS204" s="40">
        <f t="shared" si="251"/>
        <v>0</v>
      </c>
      <c r="AT204" s="41">
        <f t="shared" si="264"/>
        <v>0</v>
      </c>
      <c r="AU204" s="49"/>
      <c r="AV204" s="50">
        <f t="shared" si="252"/>
        <v>0</v>
      </c>
      <c r="AW204" s="51"/>
      <c r="AX204" s="51">
        <f t="shared" si="265"/>
        <v>0</v>
      </c>
      <c r="AY204" s="50">
        <f t="shared" si="253"/>
        <v>0</v>
      </c>
      <c r="AZ204" s="51"/>
      <c r="BA204" s="51">
        <f t="shared" si="266"/>
        <v>0</v>
      </c>
      <c r="BB204" s="50">
        <f t="shared" si="254"/>
        <v>0</v>
      </c>
      <c r="BC204" s="51"/>
      <c r="BD204" s="51">
        <f t="shared" si="267"/>
        <v>0</v>
      </c>
      <c r="BE204" s="50">
        <f t="shared" si="255"/>
        <v>0</v>
      </c>
      <c r="BF204" s="51"/>
      <c r="BG204" s="51">
        <f t="shared" si="268"/>
        <v>0</v>
      </c>
      <c r="BH204" s="50">
        <f t="shared" si="256"/>
        <v>0</v>
      </c>
      <c r="BS204" s="106">
        <f t="shared" si="269"/>
        <v>0</v>
      </c>
      <c r="BT204" s="111">
        <f t="shared" si="270"/>
        <v>0</v>
      </c>
      <c r="BU204" s="111">
        <f t="shared" si="271"/>
        <v>0</v>
      </c>
      <c r="BV204" s="111">
        <f t="shared" si="272"/>
        <v>0</v>
      </c>
      <c r="BW204" s="111">
        <f t="shared" si="273"/>
        <v>0</v>
      </c>
      <c r="BX204" s="111">
        <f t="shared" si="274"/>
        <v>0</v>
      </c>
      <c r="BY204" s="111">
        <f t="shared" si="275"/>
        <v>0</v>
      </c>
      <c r="BZ204" s="111">
        <f t="shared" si="276"/>
        <v>0</v>
      </c>
      <c r="CA204" s="115">
        <f t="shared" si="277"/>
        <v>0</v>
      </c>
    </row>
    <row r="205" spans="2:87" x14ac:dyDescent="0.25">
      <c r="C205" s="10" t="s">
        <v>10</v>
      </c>
      <c r="E205" s="1">
        <f t="shared" si="245"/>
        <v>0</v>
      </c>
      <c r="G205" s="8">
        <f t="shared" si="246"/>
        <v>0</v>
      </c>
      <c r="I205" s="25">
        <f t="shared" si="247"/>
        <v>0</v>
      </c>
      <c r="K205" s="18">
        <f t="shared" si="248"/>
        <v>0</v>
      </c>
      <c r="M205" s="25">
        <f t="shared" si="249"/>
        <v>0</v>
      </c>
      <c r="R205" s="8">
        <f t="shared" si="257"/>
        <v>0</v>
      </c>
      <c r="U205" s="8">
        <f t="shared" si="258"/>
        <v>0</v>
      </c>
      <c r="X205" s="8">
        <f t="shared" si="259"/>
        <v>0</v>
      </c>
      <c r="AA205" s="8">
        <f t="shared" si="260"/>
        <v>0</v>
      </c>
      <c r="AD205" s="8">
        <f t="shared" si="261"/>
        <v>0</v>
      </c>
      <c r="AG205" s="8">
        <f t="shared" si="262"/>
        <v>0</v>
      </c>
      <c r="AQ205" s="40">
        <f t="shared" si="250"/>
        <v>0</v>
      </c>
      <c r="AR205" s="40">
        <f t="shared" si="263"/>
        <v>0</v>
      </c>
      <c r="AS205" s="40">
        <f t="shared" si="251"/>
        <v>0</v>
      </c>
      <c r="AT205" s="41">
        <f t="shared" si="264"/>
        <v>0</v>
      </c>
      <c r="AU205" s="49"/>
      <c r="AV205" s="50">
        <f t="shared" si="252"/>
        <v>0</v>
      </c>
      <c r="AW205" s="51"/>
      <c r="AX205" s="51">
        <f t="shared" si="265"/>
        <v>0</v>
      </c>
      <c r="AY205" s="50">
        <f t="shared" si="253"/>
        <v>0</v>
      </c>
      <c r="AZ205" s="51"/>
      <c r="BA205" s="51">
        <f t="shared" si="266"/>
        <v>0</v>
      </c>
      <c r="BB205" s="50">
        <f t="shared" si="254"/>
        <v>0</v>
      </c>
      <c r="BC205" s="51"/>
      <c r="BD205" s="51">
        <f t="shared" si="267"/>
        <v>0</v>
      </c>
      <c r="BE205" s="50">
        <f t="shared" si="255"/>
        <v>0</v>
      </c>
      <c r="BF205" s="51"/>
      <c r="BG205" s="51">
        <f t="shared" si="268"/>
        <v>0</v>
      </c>
      <c r="BH205" s="50">
        <f t="shared" si="256"/>
        <v>0</v>
      </c>
      <c r="BS205" s="106">
        <f t="shared" si="269"/>
        <v>0</v>
      </c>
      <c r="BT205" s="111">
        <f t="shared" si="270"/>
        <v>0</v>
      </c>
      <c r="BU205" s="111">
        <f t="shared" si="271"/>
        <v>0</v>
      </c>
      <c r="BV205" s="111">
        <f t="shared" si="272"/>
        <v>0</v>
      </c>
      <c r="BW205" s="111">
        <f t="shared" si="273"/>
        <v>0</v>
      </c>
      <c r="BX205" s="111">
        <f t="shared" si="274"/>
        <v>0</v>
      </c>
      <c r="BY205" s="111">
        <f t="shared" si="275"/>
        <v>0</v>
      </c>
      <c r="BZ205" s="111">
        <f t="shared" si="276"/>
        <v>0</v>
      </c>
      <c r="CA205" s="115">
        <f t="shared" si="277"/>
        <v>0</v>
      </c>
    </row>
    <row r="206" spans="2:87" x14ac:dyDescent="0.25">
      <c r="C206" s="10" t="s">
        <v>35</v>
      </c>
      <c r="E206" s="1">
        <f t="shared" si="245"/>
        <v>0</v>
      </c>
      <c r="G206" s="8">
        <f t="shared" si="246"/>
        <v>0</v>
      </c>
      <c r="I206" s="25">
        <f t="shared" si="247"/>
        <v>0</v>
      </c>
      <c r="K206" s="18">
        <f t="shared" si="248"/>
        <v>0</v>
      </c>
      <c r="M206" s="25">
        <f t="shared" si="249"/>
        <v>0</v>
      </c>
      <c r="R206" s="8">
        <f t="shared" si="257"/>
        <v>0</v>
      </c>
      <c r="U206" s="8">
        <f t="shared" si="258"/>
        <v>0</v>
      </c>
      <c r="X206" s="8">
        <f t="shared" si="259"/>
        <v>0</v>
      </c>
      <c r="AA206" s="8">
        <f t="shared" si="260"/>
        <v>0</v>
      </c>
      <c r="AD206" s="8">
        <f t="shared" si="261"/>
        <v>0</v>
      </c>
      <c r="AG206" s="8">
        <f t="shared" si="262"/>
        <v>0</v>
      </c>
      <c r="AQ206" s="40">
        <f t="shared" si="250"/>
        <v>0</v>
      </c>
      <c r="AR206" s="40">
        <f t="shared" si="263"/>
        <v>0</v>
      </c>
      <c r="AS206" s="40">
        <f t="shared" si="251"/>
        <v>0</v>
      </c>
      <c r="AT206" s="41">
        <f t="shared" si="264"/>
        <v>0</v>
      </c>
      <c r="AU206" s="49"/>
      <c r="AV206" s="50">
        <f t="shared" si="252"/>
        <v>0</v>
      </c>
      <c r="AW206" s="51"/>
      <c r="AX206" s="51">
        <f t="shared" si="265"/>
        <v>0</v>
      </c>
      <c r="AY206" s="50">
        <f t="shared" si="253"/>
        <v>0</v>
      </c>
      <c r="AZ206" s="51"/>
      <c r="BA206" s="51">
        <f t="shared" si="266"/>
        <v>0</v>
      </c>
      <c r="BB206" s="50">
        <f t="shared" si="254"/>
        <v>0</v>
      </c>
      <c r="BC206" s="51"/>
      <c r="BD206" s="51">
        <f t="shared" si="267"/>
        <v>0</v>
      </c>
      <c r="BE206" s="50">
        <f t="shared" si="255"/>
        <v>0</v>
      </c>
      <c r="BF206" s="51"/>
      <c r="BG206" s="51">
        <f t="shared" si="268"/>
        <v>0</v>
      </c>
      <c r="BH206" s="50">
        <f t="shared" si="256"/>
        <v>0</v>
      </c>
      <c r="BS206" s="106">
        <f t="shared" si="269"/>
        <v>0</v>
      </c>
      <c r="BT206" s="111">
        <f t="shared" si="270"/>
        <v>0</v>
      </c>
      <c r="BU206" s="111">
        <f t="shared" si="271"/>
        <v>0</v>
      </c>
      <c r="BV206" s="111">
        <f t="shared" si="272"/>
        <v>0</v>
      </c>
      <c r="BW206" s="111">
        <f t="shared" si="273"/>
        <v>0</v>
      </c>
      <c r="BX206" s="111">
        <f t="shared" si="274"/>
        <v>0</v>
      </c>
      <c r="BY206" s="111">
        <f t="shared" si="275"/>
        <v>0</v>
      </c>
      <c r="BZ206" s="111">
        <f t="shared" si="276"/>
        <v>0</v>
      </c>
      <c r="CA206" s="115">
        <f t="shared" si="277"/>
        <v>0</v>
      </c>
    </row>
    <row r="207" spans="2:87" x14ac:dyDescent="0.25">
      <c r="C207" s="10" t="s">
        <v>36</v>
      </c>
      <c r="E207" s="1">
        <f t="shared" si="245"/>
        <v>0</v>
      </c>
      <c r="G207" s="8">
        <f t="shared" si="246"/>
        <v>0</v>
      </c>
      <c r="I207" s="25">
        <f t="shared" si="247"/>
        <v>0</v>
      </c>
      <c r="J207" s="1">
        <v>4.7800000000000002E-2</v>
      </c>
      <c r="K207" s="18">
        <f t="shared" si="248"/>
        <v>2.2336448598130842E-2</v>
      </c>
      <c r="M207" s="25">
        <f t="shared" si="249"/>
        <v>0</v>
      </c>
      <c r="R207" s="8">
        <f t="shared" si="257"/>
        <v>0</v>
      </c>
      <c r="U207" s="8">
        <f t="shared" si="258"/>
        <v>0</v>
      </c>
      <c r="X207" s="8">
        <f t="shared" si="259"/>
        <v>0</v>
      </c>
      <c r="AA207" s="8">
        <f t="shared" si="260"/>
        <v>0</v>
      </c>
      <c r="AD207" s="8">
        <f t="shared" si="261"/>
        <v>0</v>
      </c>
      <c r="AG207" s="8">
        <f t="shared" si="262"/>
        <v>0</v>
      </c>
      <c r="AQ207" s="40">
        <f t="shared" si="250"/>
        <v>0</v>
      </c>
      <c r="AR207" s="40">
        <f t="shared" si="263"/>
        <v>0</v>
      </c>
      <c r="AS207" s="40">
        <f t="shared" si="251"/>
        <v>0</v>
      </c>
      <c r="AT207" s="41">
        <f t="shared" si="264"/>
        <v>0</v>
      </c>
      <c r="AU207" s="49"/>
      <c r="AV207" s="50">
        <f t="shared" si="252"/>
        <v>0</v>
      </c>
      <c r="AW207" s="51"/>
      <c r="AX207" s="51">
        <f t="shared" si="265"/>
        <v>0</v>
      </c>
      <c r="AY207" s="50">
        <f t="shared" si="253"/>
        <v>0</v>
      </c>
      <c r="AZ207" s="51"/>
      <c r="BA207" s="51">
        <f t="shared" si="266"/>
        <v>0</v>
      </c>
      <c r="BB207" s="50">
        <f t="shared" si="254"/>
        <v>0</v>
      </c>
      <c r="BC207" s="51"/>
      <c r="BD207" s="51">
        <f t="shared" si="267"/>
        <v>0</v>
      </c>
      <c r="BE207" s="50">
        <f t="shared" si="255"/>
        <v>0</v>
      </c>
      <c r="BF207" s="51"/>
      <c r="BG207" s="51">
        <f t="shared" si="268"/>
        <v>0</v>
      </c>
      <c r="BH207" s="50">
        <f t="shared" si="256"/>
        <v>0</v>
      </c>
      <c r="BS207" s="106">
        <f t="shared" si="269"/>
        <v>0</v>
      </c>
      <c r="BT207" s="111">
        <f t="shared" si="270"/>
        <v>0</v>
      </c>
      <c r="BU207" s="111">
        <f t="shared" si="271"/>
        <v>0</v>
      </c>
      <c r="BV207" s="111">
        <f t="shared" si="272"/>
        <v>0</v>
      </c>
      <c r="BW207" s="111">
        <f t="shared" si="273"/>
        <v>0</v>
      </c>
      <c r="BX207" s="111">
        <f t="shared" si="274"/>
        <v>0</v>
      </c>
      <c r="BY207" s="111">
        <f t="shared" si="275"/>
        <v>0</v>
      </c>
      <c r="BZ207" s="111">
        <f t="shared" si="276"/>
        <v>0</v>
      </c>
      <c r="CA207" s="115">
        <f t="shared" si="277"/>
        <v>0</v>
      </c>
    </row>
    <row r="208" spans="2:87" x14ac:dyDescent="0.25">
      <c r="B208" s="5" t="s">
        <v>12</v>
      </c>
      <c r="C208" s="10" t="s">
        <v>31</v>
      </c>
      <c r="E208" s="1">
        <f t="shared" si="245"/>
        <v>0</v>
      </c>
      <c r="G208" s="8">
        <f t="shared" si="246"/>
        <v>0</v>
      </c>
      <c r="H208" s="1">
        <v>7.4999999999999997E-2</v>
      </c>
      <c r="I208" s="25">
        <f t="shared" si="247"/>
        <v>3.7955465587044536E-5</v>
      </c>
      <c r="J208" s="1">
        <v>8.4000000000000005E-2</v>
      </c>
      <c r="K208" s="18">
        <f t="shared" si="248"/>
        <v>3.925233644859813E-2</v>
      </c>
      <c r="L208" s="1">
        <v>9.06E-2</v>
      </c>
      <c r="M208" s="25">
        <f t="shared" si="249"/>
        <v>4.2336448598130835E-2</v>
      </c>
      <c r="N208" s="1" t="s">
        <v>43</v>
      </c>
      <c r="P208" s="1">
        <v>1080</v>
      </c>
      <c r="Q208" s="1">
        <v>647</v>
      </c>
      <c r="R208" s="8">
        <f t="shared" si="257"/>
        <v>433</v>
      </c>
      <c r="S208" s="1">
        <v>974</v>
      </c>
      <c r="T208" s="1">
        <v>577</v>
      </c>
      <c r="U208" s="8">
        <f t="shared" si="258"/>
        <v>397</v>
      </c>
      <c r="V208" s="1">
        <v>1185</v>
      </c>
      <c r="W208" s="1">
        <v>728</v>
      </c>
      <c r="X208" s="8">
        <f t="shared" si="259"/>
        <v>457</v>
      </c>
      <c r="AA208" s="8">
        <f t="shared" si="260"/>
        <v>0</v>
      </c>
      <c r="AD208" s="8">
        <f t="shared" si="261"/>
        <v>0</v>
      </c>
      <c r="AG208" s="8">
        <f t="shared" si="262"/>
        <v>0</v>
      </c>
      <c r="AJ208" s="1">
        <v>127</v>
      </c>
      <c r="AK208" s="8">
        <v>1644</v>
      </c>
      <c r="AP208" s="1">
        <v>72.7</v>
      </c>
      <c r="AQ208" s="40">
        <f t="shared" si="250"/>
        <v>7.3286290322580649</v>
      </c>
      <c r="AR208" s="40">
        <f t="shared" si="263"/>
        <v>50.893257168458788</v>
      </c>
      <c r="AS208" s="40">
        <f t="shared" si="251"/>
        <v>13.191532258064518</v>
      </c>
      <c r="AT208" s="41">
        <f t="shared" si="264"/>
        <v>91.607862903225808</v>
      </c>
      <c r="AU208" s="49">
        <v>1.6</v>
      </c>
      <c r="AV208" s="50">
        <f t="shared" si="252"/>
        <v>3.2653061224489797</v>
      </c>
      <c r="AW208" s="51">
        <v>3.2</v>
      </c>
      <c r="AX208" s="51">
        <f t="shared" si="265"/>
        <v>1.6</v>
      </c>
      <c r="AY208" s="50">
        <f t="shared" si="253"/>
        <v>3.2653061224489797</v>
      </c>
      <c r="AZ208" s="51">
        <v>3.5</v>
      </c>
      <c r="BA208" s="51">
        <f t="shared" si="266"/>
        <v>1.9</v>
      </c>
      <c r="BB208" s="50">
        <f t="shared" si="254"/>
        <v>3.8775510204081631</v>
      </c>
      <c r="BC208" s="51">
        <v>3.4</v>
      </c>
      <c r="BD208" s="51">
        <f t="shared" si="267"/>
        <v>1.7999999999999998</v>
      </c>
      <c r="BE208" s="50">
        <f t="shared" si="255"/>
        <v>3.6734693877551017</v>
      </c>
      <c r="BF208" s="51">
        <v>2.2999999999999998</v>
      </c>
      <c r="BG208" s="51">
        <f t="shared" si="268"/>
        <v>0.69999999999999973</v>
      </c>
      <c r="BH208" s="50">
        <f t="shared" si="256"/>
        <v>1.4285714285714282</v>
      </c>
      <c r="BI208" s="1">
        <v>22.3</v>
      </c>
      <c r="BJ208" s="106">
        <v>2.4409999999999998</v>
      </c>
      <c r="BK208" s="111">
        <v>5.08</v>
      </c>
      <c r="BL208" s="111">
        <v>3.48</v>
      </c>
      <c r="BM208" s="111">
        <v>6.36</v>
      </c>
      <c r="BN208" s="111">
        <v>9.92</v>
      </c>
      <c r="BO208" s="111">
        <v>8.4809999999999999</v>
      </c>
      <c r="BP208" s="111">
        <v>12.406000000000001</v>
      </c>
      <c r="BQ208" s="111">
        <v>19.399999999999999</v>
      </c>
      <c r="BR208" s="111">
        <v>23.81</v>
      </c>
      <c r="BS208" s="106">
        <f t="shared" si="269"/>
        <v>1.4400000000000002</v>
      </c>
      <c r="BT208" s="111">
        <f t="shared" si="270"/>
        <v>3.5599999999999996</v>
      </c>
      <c r="BU208" s="111">
        <f t="shared" si="271"/>
        <v>5</v>
      </c>
      <c r="BV208" s="111">
        <f t="shared" si="272"/>
        <v>2.1209999999999996</v>
      </c>
      <c r="BW208" s="111">
        <f t="shared" si="273"/>
        <v>3.5609999999999999</v>
      </c>
      <c r="BX208" s="111">
        <f t="shared" si="274"/>
        <v>6.993999999999998</v>
      </c>
      <c r="BY208" s="111">
        <f t="shared" si="275"/>
        <v>5.4120000000000026</v>
      </c>
      <c r="BZ208" s="111">
        <f t="shared" si="276"/>
        <v>1.2339999999999973</v>
      </c>
      <c r="CA208" s="115">
        <f t="shared" si="277"/>
        <v>4.41</v>
      </c>
      <c r="CB208" s="122">
        <f>BK208/$BJ208</f>
        <v>2.0811142974190906</v>
      </c>
      <c r="CC208" s="122">
        <f t="shared" ref="CC208" si="278">BL208/$BJ208</f>
        <v>1.4256452273658338</v>
      </c>
      <c r="CD208" s="122">
        <f t="shared" ref="CD208" si="279">BM208/$BJ208</f>
        <v>2.6054895534616964</v>
      </c>
      <c r="CE208" s="122">
        <f t="shared" ref="CE208" si="280">BN208/$BJ208</f>
        <v>4.0639082343301931</v>
      </c>
      <c r="CF208" s="122">
        <f t="shared" ref="CF208" si="281">BO208/$BJ208</f>
        <v>3.4743957394510447</v>
      </c>
      <c r="CG208" s="122">
        <f t="shared" ref="CG208" si="282">BP208/$BJ208</f>
        <v>5.0823433019254409</v>
      </c>
      <c r="CH208" s="122">
        <f t="shared" ref="CH208" si="283">BQ208/$BJ208</f>
        <v>7.9475624743957392</v>
      </c>
      <c r="CI208" s="92">
        <f t="shared" ref="CI208" si="284">BR208/$BJ208</f>
        <v>9.7541990987300284</v>
      </c>
    </row>
    <row r="209" spans="2:87" x14ac:dyDescent="0.25">
      <c r="C209" s="10" t="s">
        <v>32</v>
      </c>
      <c r="E209" s="1">
        <f t="shared" si="245"/>
        <v>0</v>
      </c>
      <c r="G209" s="8">
        <f t="shared" si="246"/>
        <v>0</v>
      </c>
      <c r="H209" s="1">
        <v>7.3800000000000004E-2</v>
      </c>
      <c r="I209" s="25">
        <f t="shared" si="247"/>
        <v>3.7348178137651821E-5</v>
      </c>
      <c r="J209" s="1">
        <v>8.1799999999999998E-2</v>
      </c>
      <c r="K209" s="18">
        <f t="shared" si="248"/>
        <v>3.8224299065420554E-2</v>
      </c>
      <c r="L209" s="1">
        <v>0.09</v>
      </c>
      <c r="M209" s="25">
        <f t="shared" si="249"/>
        <v>4.2056074766355138E-2</v>
      </c>
      <c r="P209" s="1">
        <v>1089</v>
      </c>
      <c r="Q209" s="1">
        <v>647</v>
      </c>
      <c r="R209" s="8">
        <f t="shared" si="257"/>
        <v>442</v>
      </c>
      <c r="S209" s="1">
        <v>979</v>
      </c>
      <c r="T209" s="1">
        <v>569</v>
      </c>
      <c r="U209" s="8">
        <f t="shared" si="258"/>
        <v>410</v>
      </c>
      <c r="V209" s="1">
        <v>1203</v>
      </c>
      <c r="W209" s="1">
        <v>709</v>
      </c>
      <c r="X209" s="8">
        <f t="shared" si="259"/>
        <v>494</v>
      </c>
      <c r="AA209" s="8">
        <f t="shared" si="260"/>
        <v>0</v>
      </c>
      <c r="AD209" s="8">
        <f t="shared" si="261"/>
        <v>0</v>
      </c>
      <c r="AG209" s="8">
        <f t="shared" si="262"/>
        <v>0</v>
      </c>
      <c r="AJ209" s="1">
        <v>128</v>
      </c>
      <c r="AK209" s="8">
        <v>1639</v>
      </c>
      <c r="AQ209" s="40">
        <f t="shared" si="250"/>
        <v>0</v>
      </c>
      <c r="AR209" s="40">
        <f t="shared" si="263"/>
        <v>0</v>
      </c>
      <c r="AS209" s="40">
        <f t="shared" si="251"/>
        <v>0</v>
      </c>
      <c r="AT209" s="41">
        <f t="shared" si="264"/>
        <v>0</v>
      </c>
      <c r="AU209" s="49"/>
      <c r="AV209" s="50">
        <f t="shared" si="252"/>
        <v>0</v>
      </c>
      <c r="AW209" s="51"/>
      <c r="AX209" s="51">
        <f t="shared" si="265"/>
        <v>0</v>
      </c>
      <c r="AY209" s="50">
        <f t="shared" si="253"/>
        <v>0</v>
      </c>
      <c r="AZ209" s="51"/>
      <c r="BA209" s="51">
        <f t="shared" si="266"/>
        <v>0</v>
      </c>
      <c r="BB209" s="50">
        <f t="shared" si="254"/>
        <v>0</v>
      </c>
      <c r="BC209" s="51"/>
      <c r="BD209" s="51">
        <f t="shared" si="267"/>
        <v>0</v>
      </c>
      <c r="BE209" s="50">
        <f t="shared" si="255"/>
        <v>0</v>
      </c>
      <c r="BF209" s="51"/>
      <c r="BG209" s="51">
        <f t="shared" si="268"/>
        <v>0</v>
      </c>
      <c r="BH209" s="50">
        <f t="shared" si="256"/>
        <v>0</v>
      </c>
      <c r="BS209" s="106">
        <f t="shared" si="269"/>
        <v>0</v>
      </c>
      <c r="BT209" s="111">
        <f t="shared" si="270"/>
        <v>0</v>
      </c>
      <c r="BU209" s="111">
        <f t="shared" si="271"/>
        <v>0</v>
      </c>
      <c r="BV209" s="111">
        <f t="shared" si="272"/>
        <v>0</v>
      </c>
      <c r="BW209" s="111">
        <f t="shared" si="273"/>
        <v>0</v>
      </c>
      <c r="BX209" s="111">
        <f t="shared" si="274"/>
        <v>0</v>
      </c>
      <c r="BY209" s="111">
        <f t="shared" si="275"/>
        <v>0</v>
      </c>
      <c r="BZ209" s="111">
        <f t="shared" si="276"/>
        <v>0</v>
      </c>
      <c r="CA209" s="115">
        <f t="shared" si="277"/>
        <v>0</v>
      </c>
    </row>
    <row r="210" spans="2:87" x14ac:dyDescent="0.25">
      <c r="C210" s="10" t="s">
        <v>33</v>
      </c>
      <c r="E210" s="1">
        <f t="shared" si="245"/>
        <v>0</v>
      </c>
      <c r="G210" s="8">
        <f t="shared" si="246"/>
        <v>0</v>
      </c>
      <c r="I210" s="25">
        <f t="shared" si="247"/>
        <v>0</v>
      </c>
      <c r="J210" s="1">
        <v>8.4500000000000006E-2</v>
      </c>
      <c r="K210" s="18">
        <f t="shared" si="248"/>
        <v>3.9485981308411217E-2</v>
      </c>
      <c r="L210" s="1">
        <v>9.1399999999999995E-2</v>
      </c>
      <c r="M210" s="25">
        <f t="shared" si="249"/>
        <v>4.2710280373831774E-2</v>
      </c>
      <c r="R210" s="8">
        <f t="shared" si="257"/>
        <v>0</v>
      </c>
      <c r="U210" s="8">
        <f t="shared" si="258"/>
        <v>0</v>
      </c>
      <c r="X210" s="8">
        <f t="shared" si="259"/>
        <v>0</v>
      </c>
      <c r="AA210" s="8">
        <f t="shared" si="260"/>
        <v>0</v>
      </c>
      <c r="AD210" s="8">
        <f t="shared" si="261"/>
        <v>0</v>
      </c>
      <c r="AG210" s="8">
        <f t="shared" si="262"/>
        <v>0</v>
      </c>
      <c r="AJ210" s="1">
        <v>126</v>
      </c>
      <c r="AK210" s="8">
        <v>1645</v>
      </c>
      <c r="AQ210" s="40">
        <f t="shared" si="250"/>
        <v>0</v>
      </c>
      <c r="AR210" s="40">
        <f t="shared" si="263"/>
        <v>0</v>
      </c>
      <c r="AS210" s="40">
        <f t="shared" si="251"/>
        <v>0</v>
      </c>
      <c r="AT210" s="41">
        <f t="shared" si="264"/>
        <v>0</v>
      </c>
      <c r="AU210" s="49"/>
      <c r="AV210" s="50">
        <f t="shared" si="252"/>
        <v>0</v>
      </c>
      <c r="AW210" s="51"/>
      <c r="AX210" s="51">
        <f t="shared" si="265"/>
        <v>0</v>
      </c>
      <c r="AY210" s="50">
        <f t="shared" si="253"/>
        <v>0</v>
      </c>
      <c r="AZ210" s="51"/>
      <c r="BA210" s="51">
        <f t="shared" si="266"/>
        <v>0</v>
      </c>
      <c r="BB210" s="50">
        <f t="shared" si="254"/>
        <v>0</v>
      </c>
      <c r="BC210" s="51"/>
      <c r="BD210" s="51">
        <f t="shared" si="267"/>
        <v>0</v>
      </c>
      <c r="BE210" s="50">
        <f t="shared" si="255"/>
        <v>0</v>
      </c>
      <c r="BF210" s="51"/>
      <c r="BG210" s="51">
        <f t="shared" si="268"/>
        <v>0</v>
      </c>
      <c r="BH210" s="50">
        <f t="shared" si="256"/>
        <v>0</v>
      </c>
      <c r="BS210" s="106">
        <f t="shared" si="269"/>
        <v>0</v>
      </c>
      <c r="BT210" s="111">
        <f t="shared" si="270"/>
        <v>0</v>
      </c>
      <c r="BU210" s="111">
        <f t="shared" si="271"/>
        <v>0</v>
      </c>
      <c r="BV210" s="111">
        <f t="shared" si="272"/>
        <v>0</v>
      </c>
      <c r="BW210" s="111">
        <f t="shared" si="273"/>
        <v>0</v>
      </c>
      <c r="BX210" s="111">
        <f t="shared" si="274"/>
        <v>0</v>
      </c>
      <c r="BY210" s="111">
        <f t="shared" si="275"/>
        <v>0</v>
      </c>
      <c r="BZ210" s="111">
        <f t="shared" si="276"/>
        <v>0</v>
      </c>
      <c r="CA210" s="115">
        <f t="shared" si="277"/>
        <v>0</v>
      </c>
    </row>
    <row r="211" spans="2:87" x14ac:dyDescent="0.25">
      <c r="C211" s="10" t="s">
        <v>34</v>
      </c>
      <c r="E211" s="1">
        <f t="shared" si="245"/>
        <v>0</v>
      </c>
      <c r="G211" s="8">
        <f t="shared" si="246"/>
        <v>0</v>
      </c>
      <c r="I211" s="25">
        <f t="shared" si="247"/>
        <v>0</v>
      </c>
      <c r="J211" s="1">
        <v>8.2699999999999996E-2</v>
      </c>
      <c r="K211" s="18">
        <f t="shared" si="248"/>
        <v>3.8644859813084111E-2</v>
      </c>
      <c r="L211" s="1">
        <v>9.0499999999999997E-2</v>
      </c>
      <c r="M211" s="25">
        <f t="shared" si="249"/>
        <v>4.2289719626168218E-2</v>
      </c>
      <c r="R211" s="8">
        <f t="shared" si="257"/>
        <v>0</v>
      </c>
      <c r="U211" s="8">
        <f t="shared" si="258"/>
        <v>0</v>
      </c>
      <c r="X211" s="8">
        <f t="shared" si="259"/>
        <v>0</v>
      </c>
      <c r="AA211" s="8">
        <f t="shared" si="260"/>
        <v>0</v>
      </c>
      <c r="AD211" s="8">
        <f t="shared" si="261"/>
        <v>0</v>
      </c>
      <c r="AG211" s="8">
        <f t="shared" si="262"/>
        <v>0</v>
      </c>
      <c r="AJ211" s="1">
        <v>126</v>
      </c>
      <c r="AK211" s="8">
        <v>1641</v>
      </c>
      <c r="AQ211" s="40">
        <f t="shared" si="250"/>
        <v>0</v>
      </c>
      <c r="AR211" s="40">
        <f t="shared" si="263"/>
        <v>0</v>
      </c>
      <c r="AS211" s="40">
        <f t="shared" si="251"/>
        <v>0</v>
      </c>
      <c r="AT211" s="41">
        <f t="shared" si="264"/>
        <v>0</v>
      </c>
      <c r="AU211" s="49"/>
      <c r="AV211" s="50">
        <f t="shared" si="252"/>
        <v>0</v>
      </c>
      <c r="AW211" s="51"/>
      <c r="AX211" s="51">
        <f t="shared" si="265"/>
        <v>0</v>
      </c>
      <c r="AY211" s="50">
        <f t="shared" si="253"/>
        <v>0</v>
      </c>
      <c r="AZ211" s="51"/>
      <c r="BA211" s="51">
        <f t="shared" si="266"/>
        <v>0</v>
      </c>
      <c r="BB211" s="50">
        <f t="shared" si="254"/>
        <v>0</v>
      </c>
      <c r="BC211" s="51"/>
      <c r="BD211" s="51">
        <f t="shared" si="267"/>
        <v>0</v>
      </c>
      <c r="BE211" s="50">
        <f t="shared" si="255"/>
        <v>0</v>
      </c>
      <c r="BF211" s="51"/>
      <c r="BG211" s="51">
        <f t="shared" si="268"/>
        <v>0</v>
      </c>
      <c r="BH211" s="50">
        <f t="shared" si="256"/>
        <v>0</v>
      </c>
      <c r="BS211" s="106">
        <f t="shared" si="269"/>
        <v>0</v>
      </c>
      <c r="BT211" s="111">
        <f t="shared" si="270"/>
        <v>0</v>
      </c>
      <c r="BU211" s="111">
        <f t="shared" si="271"/>
        <v>0</v>
      </c>
      <c r="BV211" s="111">
        <f t="shared" si="272"/>
        <v>0</v>
      </c>
      <c r="BW211" s="111">
        <f t="shared" si="273"/>
        <v>0</v>
      </c>
      <c r="BX211" s="111">
        <f t="shared" si="274"/>
        <v>0</v>
      </c>
      <c r="BY211" s="111">
        <f t="shared" si="275"/>
        <v>0</v>
      </c>
      <c r="BZ211" s="111">
        <f t="shared" si="276"/>
        <v>0</v>
      </c>
      <c r="CA211" s="115">
        <f t="shared" si="277"/>
        <v>0</v>
      </c>
    </row>
    <row r="212" spans="2:87" x14ac:dyDescent="0.25">
      <c r="C212" s="10" t="s">
        <v>29</v>
      </c>
      <c r="E212" s="1">
        <f t="shared" si="245"/>
        <v>0</v>
      </c>
      <c r="G212" s="8">
        <f t="shared" si="246"/>
        <v>0</v>
      </c>
      <c r="I212" s="25">
        <f t="shared" si="247"/>
        <v>0</v>
      </c>
      <c r="K212" s="18">
        <f t="shared" si="248"/>
        <v>0</v>
      </c>
      <c r="M212" s="25">
        <f t="shared" si="249"/>
        <v>0</v>
      </c>
      <c r="R212" s="8">
        <f t="shared" si="257"/>
        <v>0</v>
      </c>
      <c r="U212" s="8">
        <f t="shared" si="258"/>
        <v>0</v>
      </c>
      <c r="X212" s="8">
        <f t="shared" si="259"/>
        <v>0</v>
      </c>
      <c r="AA212" s="8">
        <f t="shared" si="260"/>
        <v>0</v>
      </c>
      <c r="AD212" s="8">
        <f t="shared" si="261"/>
        <v>0</v>
      </c>
      <c r="AG212" s="8">
        <f t="shared" si="262"/>
        <v>0</v>
      </c>
      <c r="AQ212" s="40">
        <f t="shared" si="250"/>
        <v>0</v>
      </c>
      <c r="AR212" s="40">
        <f t="shared" si="263"/>
        <v>0</v>
      </c>
      <c r="AS212" s="40">
        <f t="shared" si="251"/>
        <v>0</v>
      </c>
      <c r="AT212" s="41">
        <f t="shared" si="264"/>
        <v>0</v>
      </c>
      <c r="AU212" s="49"/>
      <c r="AV212" s="50">
        <f t="shared" si="252"/>
        <v>0</v>
      </c>
      <c r="AW212" s="51"/>
      <c r="AX212" s="51">
        <f t="shared" si="265"/>
        <v>0</v>
      </c>
      <c r="AY212" s="50">
        <f t="shared" si="253"/>
        <v>0</v>
      </c>
      <c r="AZ212" s="51"/>
      <c r="BA212" s="51">
        <f t="shared" si="266"/>
        <v>0</v>
      </c>
      <c r="BB212" s="50">
        <f t="shared" si="254"/>
        <v>0</v>
      </c>
      <c r="BC212" s="51"/>
      <c r="BD212" s="51">
        <f t="shared" si="267"/>
        <v>0</v>
      </c>
      <c r="BE212" s="50">
        <f t="shared" si="255"/>
        <v>0</v>
      </c>
      <c r="BF212" s="51"/>
      <c r="BG212" s="51">
        <f t="shared" si="268"/>
        <v>0</v>
      </c>
      <c r="BH212" s="50">
        <f t="shared" si="256"/>
        <v>0</v>
      </c>
      <c r="BS212" s="106">
        <f t="shared" si="269"/>
        <v>0</v>
      </c>
      <c r="BT212" s="111">
        <f t="shared" si="270"/>
        <v>0</v>
      </c>
      <c r="BU212" s="111">
        <f t="shared" si="271"/>
        <v>0</v>
      </c>
      <c r="BV212" s="111">
        <f t="shared" si="272"/>
        <v>0</v>
      </c>
      <c r="BW212" s="111">
        <f t="shared" si="273"/>
        <v>0</v>
      </c>
      <c r="BX212" s="111">
        <f t="shared" si="274"/>
        <v>0</v>
      </c>
      <c r="BY212" s="111">
        <f t="shared" si="275"/>
        <v>0</v>
      </c>
      <c r="BZ212" s="111">
        <f t="shared" si="276"/>
        <v>0</v>
      </c>
      <c r="CA212" s="115">
        <f t="shared" si="277"/>
        <v>0</v>
      </c>
    </row>
    <row r="213" spans="2:87" x14ac:dyDescent="0.25">
      <c r="C213" s="10" t="s">
        <v>30</v>
      </c>
      <c r="E213" s="1">
        <f t="shared" si="245"/>
        <v>0</v>
      </c>
      <c r="G213" s="8">
        <f t="shared" si="246"/>
        <v>0</v>
      </c>
      <c r="I213" s="25">
        <f t="shared" si="247"/>
        <v>0</v>
      </c>
      <c r="K213" s="18">
        <f t="shared" si="248"/>
        <v>0</v>
      </c>
      <c r="M213" s="25">
        <f t="shared" si="249"/>
        <v>0</v>
      </c>
      <c r="R213" s="8">
        <f t="shared" si="257"/>
        <v>0</v>
      </c>
      <c r="U213" s="8">
        <f t="shared" si="258"/>
        <v>0</v>
      </c>
      <c r="X213" s="8">
        <f t="shared" si="259"/>
        <v>0</v>
      </c>
      <c r="AA213" s="8">
        <f t="shared" si="260"/>
        <v>0</v>
      </c>
      <c r="AD213" s="8">
        <f t="shared" si="261"/>
        <v>0</v>
      </c>
      <c r="AG213" s="8">
        <f t="shared" si="262"/>
        <v>0</v>
      </c>
      <c r="AQ213" s="40">
        <f t="shared" si="250"/>
        <v>0</v>
      </c>
      <c r="AR213" s="40">
        <f t="shared" si="263"/>
        <v>0</v>
      </c>
      <c r="AS213" s="40">
        <f t="shared" si="251"/>
        <v>0</v>
      </c>
      <c r="AT213" s="41">
        <f t="shared" si="264"/>
        <v>0</v>
      </c>
      <c r="AU213" s="49"/>
      <c r="AV213" s="50">
        <f t="shared" si="252"/>
        <v>0</v>
      </c>
      <c r="AW213" s="51"/>
      <c r="AX213" s="51">
        <f t="shared" si="265"/>
        <v>0</v>
      </c>
      <c r="AY213" s="50">
        <f t="shared" si="253"/>
        <v>0</v>
      </c>
      <c r="AZ213" s="51"/>
      <c r="BA213" s="51">
        <f t="shared" si="266"/>
        <v>0</v>
      </c>
      <c r="BB213" s="50">
        <f t="shared" si="254"/>
        <v>0</v>
      </c>
      <c r="BC213" s="51"/>
      <c r="BD213" s="51">
        <f t="shared" si="267"/>
        <v>0</v>
      </c>
      <c r="BE213" s="50">
        <f t="shared" si="255"/>
        <v>0</v>
      </c>
      <c r="BF213" s="51"/>
      <c r="BG213" s="51">
        <f t="shared" si="268"/>
        <v>0</v>
      </c>
      <c r="BH213" s="50">
        <f t="shared" si="256"/>
        <v>0</v>
      </c>
      <c r="BS213" s="106">
        <f t="shared" si="269"/>
        <v>0</v>
      </c>
      <c r="BT213" s="111">
        <f t="shared" si="270"/>
        <v>0</v>
      </c>
      <c r="BU213" s="111">
        <f t="shared" si="271"/>
        <v>0</v>
      </c>
      <c r="BV213" s="111">
        <f t="shared" si="272"/>
        <v>0</v>
      </c>
      <c r="BW213" s="111">
        <f t="shared" si="273"/>
        <v>0</v>
      </c>
      <c r="BX213" s="111">
        <f t="shared" si="274"/>
        <v>0</v>
      </c>
      <c r="BY213" s="111">
        <f t="shared" si="275"/>
        <v>0</v>
      </c>
      <c r="BZ213" s="111">
        <f t="shared" si="276"/>
        <v>0</v>
      </c>
      <c r="CA213" s="115">
        <f t="shared" si="277"/>
        <v>0</v>
      </c>
    </row>
    <row r="214" spans="2:87" x14ac:dyDescent="0.25">
      <c r="C214" s="10" t="s">
        <v>10</v>
      </c>
      <c r="E214" s="1">
        <f t="shared" si="245"/>
        <v>0</v>
      </c>
      <c r="G214" s="8">
        <f t="shared" si="246"/>
        <v>0</v>
      </c>
      <c r="I214" s="25">
        <f t="shared" si="247"/>
        <v>0</v>
      </c>
      <c r="K214" s="18">
        <f t="shared" si="248"/>
        <v>0</v>
      </c>
      <c r="M214" s="25">
        <f t="shared" si="249"/>
        <v>0</v>
      </c>
      <c r="R214" s="8">
        <f t="shared" si="257"/>
        <v>0</v>
      </c>
      <c r="U214" s="8">
        <f t="shared" si="258"/>
        <v>0</v>
      </c>
      <c r="X214" s="8">
        <f t="shared" si="259"/>
        <v>0</v>
      </c>
      <c r="AA214" s="8">
        <f t="shared" si="260"/>
        <v>0</v>
      </c>
      <c r="AD214" s="8">
        <f t="shared" si="261"/>
        <v>0</v>
      </c>
      <c r="AG214" s="8">
        <f t="shared" si="262"/>
        <v>0</v>
      </c>
      <c r="AQ214" s="40">
        <f t="shared" si="250"/>
        <v>0</v>
      </c>
      <c r="AR214" s="40">
        <f t="shared" si="263"/>
        <v>0</v>
      </c>
      <c r="AS214" s="40">
        <f t="shared" si="251"/>
        <v>0</v>
      </c>
      <c r="AT214" s="41">
        <f t="shared" si="264"/>
        <v>0</v>
      </c>
      <c r="AU214" s="49"/>
      <c r="AV214" s="50">
        <f t="shared" si="252"/>
        <v>0</v>
      </c>
      <c r="AW214" s="51"/>
      <c r="AX214" s="51">
        <f t="shared" si="265"/>
        <v>0</v>
      </c>
      <c r="AY214" s="50">
        <f t="shared" si="253"/>
        <v>0</v>
      </c>
      <c r="AZ214" s="51"/>
      <c r="BA214" s="51">
        <f t="shared" si="266"/>
        <v>0</v>
      </c>
      <c r="BB214" s="50">
        <f t="shared" si="254"/>
        <v>0</v>
      </c>
      <c r="BC214" s="51"/>
      <c r="BD214" s="51">
        <f t="shared" si="267"/>
        <v>0</v>
      </c>
      <c r="BE214" s="50">
        <f t="shared" si="255"/>
        <v>0</v>
      </c>
      <c r="BF214" s="51"/>
      <c r="BG214" s="51">
        <f t="shared" si="268"/>
        <v>0</v>
      </c>
      <c r="BH214" s="50">
        <f t="shared" si="256"/>
        <v>0</v>
      </c>
      <c r="BS214" s="106">
        <f t="shared" si="269"/>
        <v>0</v>
      </c>
      <c r="BT214" s="111">
        <f t="shared" si="270"/>
        <v>0</v>
      </c>
      <c r="BU214" s="111">
        <f t="shared" si="271"/>
        <v>0</v>
      </c>
      <c r="BV214" s="111">
        <f t="shared" si="272"/>
        <v>0</v>
      </c>
      <c r="BW214" s="111">
        <f t="shared" si="273"/>
        <v>0</v>
      </c>
      <c r="BX214" s="111">
        <f t="shared" si="274"/>
        <v>0</v>
      </c>
      <c r="BY214" s="111">
        <f t="shared" si="275"/>
        <v>0</v>
      </c>
      <c r="BZ214" s="111">
        <f t="shared" si="276"/>
        <v>0</v>
      </c>
      <c r="CA214" s="115">
        <f t="shared" si="277"/>
        <v>0</v>
      </c>
    </row>
    <row r="215" spans="2:87" x14ac:dyDescent="0.25">
      <c r="C215" s="10" t="s">
        <v>35</v>
      </c>
      <c r="E215" s="1">
        <f t="shared" si="245"/>
        <v>0</v>
      </c>
      <c r="G215" s="8">
        <f t="shared" si="246"/>
        <v>0</v>
      </c>
      <c r="I215" s="25">
        <f t="shared" si="247"/>
        <v>0</v>
      </c>
      <c r="K215" s="18">
        <f t="shared" si="248"/>
        <v>0</v>
      </c>
      <c r="M215" s="25">
        <f t="shared" si="249"/>
        <v>0</v>
      </c>
      <c r="R215" s="8">
        <f t="shared" si="257"/>
        <v>0</v>
      </c>
      <c r="U215" s="8">
        <f t="shared" si="258"/>
        <v>0</v>
      </c>
      <c r="X215" s="8">
        <f t="shared" si="259"/>
        <v>0</v>
      </c>
      <c r="AA215" s="8">
        <f t="shared" si="260"/>
        <v>0</v>
      </c>
      <c r="AD215" s="8">
        <f t="shared" si="261"/>
        <v>0</v>
      </c>
      <c r="AG215" s="8">
        <f t="shared" si="262"/>
        <v>0</v>
      </c>
      <c r="AQ215" s="40">
        <f t="shared" si="250"/>
        <v>0</v>
      </c>
      <c r="AR215" s="40">
        <f t="shared" si="263"/>
        <v>0</v>
      </c>
      <c r="AS215" s="40">
        <f t="shared" si="251"/>
        <v>0</v>
      </c>
      <c r="AT215" s="41">
        <f t="shared" si="264"/>
        <v>0</v>
      </c>
      <c r="AU215" s="49"/>
      <c r="AV215" s="50">
        <f t="shared" si="252"/>
        <v>0</v>
      </c>
      <c r="AW215" s="51"/>
      <c r="AX215" s="51">
        <f t="shared" si="265"/>
        <v>0</v>
      </c>
      <c r="AY215" s="50">
        <f t="shared" si="253"/>
        <v>0</v>
      </c>
      <c r="AZ215" s="51"/>
      <c r="BA215" s="51">
        <f t="shared" si="266"/>
        <v>0</v>
      </c>
      <c r="BB215" s="50">
        <f t="shared" si="254"/>
        <v>0</v>
      </c>
      <c r="BC215" s="51"/>
      <c r="BD215" s="51">
        <f t="shared" si="267"/>
        <v>0</v>
      </c>
      <c r="BE215" s="50">
        <f t="shared" si="255"/>
        <v>0</v>
      </c>
      <c r="BF215" s="51"/>
      <c r="BG215" s="51">
        <f t="shared" si="268"/>
        <v>0</v>
      </c>
      <c r="BH215" s="50">
        <f t="shared" si="256"/>
        <v>0</v>
      </c>
      <c r="BS215" s="106">
        <f t="shared" si="269"/>
        <v>0</v>
      </c>
      <c r="BT215" s="111">
        <f t="shared" si="270"/>
        <v>0</v>
      </c>
      <c r="BU215" s="111">
        <f t="shared" si="271"/>
        <v>0</v>
      </c>
      <c r="BV215" s="111">
        <f t="shared" si="272"/>
        <v>0</v>
      </c>
      <c r="BW215" s="111">
        <f t="shared" si="273"/>
        <v>0</v>
      </c>
      <c r="BX215" s="111">
        <f t="shared" si="274"/>
        <v>0</v>
      </c>
      <c r="BY215" s="111">
        <f t="shared" si="275"/>
        <v>0</v>
      </c>
      <c r="BZ215" s="111">
        <f t="shared" si="276"/>
        <v>0</v>
      </c>
      <c r="CA215" s="115">
        <f t="shared" si="277"/>
        <v>0</v>
      </c>
    </row>
    <row r="216" spans="2:87" x14ac:dyDescent="0.25">
      <c r="C216" s="10" t="s">
        <v>36</v>
      </c>
      <c r="E216" s="1">
        <f t="shared" si="245"/>
        <v>0</v>
      </c>
      <c r="G216" s="8">
        <f t="shared" si="246"/>
        <v>0</v>
      </c>
      <c r="I216" s="25">
        <f t="shared" si="247"/>
        <v>0</v>
      </c>
      <c r="J216" s="1">
        <v>4.7399999999999998E-2</v>
      </c>
      <c r="K216" s="18">
        <f t="shared" si="248"/>
        <v>2.2149532710280372E-2</v>
      </c>
      <c r="M216" s="25">
        <f t="shared" si="249"/>
        <v>0</v>
      </c>
      <c r="R216" s="8">
        <f t="shared" si="257"/>
        <v>0</v>
      </c>
      <c r="U216" s="8">
        <f t="shared" si="258"/>
        <v>0</v>
      </c>
      <c r="X216" s="8">
        <f t="shared" si="259"/>
        <v>0</v>
      </c>
      <c r="AA216" s="8">
        <f t="shared" si="260"/>
        <v>0</v>
      </c>
      <c r="AD216" s="8">
        <f t="shared" si="261"/>
        <v>0</v>
      </c>
      <c r="AG216" s="8">
        <f t="shared" si="262"/>
        <v>0</v>
      </c>
      <c r="AQ216" s="40">
        <f t="shared" si="250"/>
        <v>0</v>
      </c>
      <c r="AR216" s="40">
        <f t="shared" si="263"/>
        <v>0</v>
      </c>
      <c r="AS216" s="40">
        <f t="shared" si="251"/>
        <v>0</v>
      </c>
      <c r="AT216" s="41">
        <f t="shared" si="264"/>
        <v>0</v>
      </c>
      <c r="AU216" s="49"/>
      <c r="AV216" s="50">
        <f t="shared" si="252"/>
        <v>0</v>
      </c>
      <c r="AW216" s="51"/>
      <c r="AX216" s="51">
        <f t="shared" si="265"/>
        <v>0</v>
      </c>
      <c r="AY216" s="50">
        <f t="shared" si="253"/>
        <v>0</v>
      </c>
      <c r="AZ216" s="51"/>
      <c r="BA216" s="51">
        <f t="shared" si="266"/>
        <v>0</v>
      </c>
      <c r="BB216" s="50">
        <f t="shared" si="254"/>
        <v>0</v>
      </c>
      <c r="BC216" s="51"/>
      <c r="BD216" s="51">
        <f t="shared" si="267"/>
        <v>0</v>
      </c>
      <c r="BE216" s="50">
        <f t="shared" si="255"/>
        <v>0</v>
      </c>
      <c r="BF216" s="51"/>
      <c r="BG216" s="51">
        <f t="shared" si="268"/>
        <v>0</v>
      </c>
      <c r="BH216" s="50">
        <f t="shared" si="256"/>
        <v>0</v>
      </c>
      <c r="BS216" s="106">
        <f t="shared" si="269"/>
        <v>0</v>
      </c>
      <c r="BT216" s="111">
        <f t="shared" si="270"/>
        <v>0</v>
      </c>
      <c r="BU216" s="111">
        <f t="shared" si="271"/>
        <v>0</v>
      </c>
      <c r="BV216" s="111">
        <f t="shared" si="272"/>
        <v>0</v>
      </c>
      <c r="BW216" s="111">
        <f t="shared" si="273"/>
        <v>0</v>
      </c>
      <c r="BX216" s="111">
        <f t="shared" si="274"/>
        <v>0</v>
      </c>
      <c r="BY216" s="111">
        <f t="shared" si="275"/>
        <v>0</v>
      </c>
      <c r="BZ216" s="111">
        <f t="shared" si="276"/>
        <v>0</v>
      </c>
      <c r="CA216" s="115">
        <f t="shared" si="277"/>
        <v>0</v>
      </c>
    </row>
    <row r="217" spans="2:87" x14ac:dyDescent="0.25">
      <c r="B217" s="5" t="s">
        <v>13</v>
      </c>
      <c r="C217" s="10" t="s">
        <v>31</v>
      </c>
      <c r="E217" s="1">
        <f t="shared" si="245"/>
        <v>0</v>
      </c>
      <c r="G217" s="8">
        <f t="shared" si="246"/>
        <v>0</v>
      </c>
      <c r="H217" s="1">
        <v>7.1900000000000006E-2</v>
      </c>
      <c r="I217" s="25">
        <f t="shared" si="247"/>
        <v>3.6386639676113362E-5</v>
      </c>
      <c r="J217" s="1">
        <v>8.3599999999999994E-2</v>
      </c>
      <c r="K217" s="18">
        <f t="shared" si="248"/>
        <v>3.906542056074766E-2</v>
      </c>
      <c r="L217" s="1">
        <v>9.1600000000000001E-2</v>
      </c>
      <c r="M217" s="25">
        <f t="shared" si="249"/>
        <v>4.2803738317757009E-2</v>
      </c>
      <c r="N217" s="1" t="s">
        <v>43</v>
      </c>
      <c r="P217" s="1">
        <v>1089</v>
      </c>
      <c r="Q217" s="1">
        <v>647</v>
      </c>
      <c r="R217" s="8">
        <f t="shared" si="257"/>
        <v>442</v>
      </c>
      <c r="S217" s="1">
        <v>981</v>
      </c>
      <c r="T217" s="1">
        <v>576</v>
      </c>
      <c r="U217" s="8">
        <f t="shared" si="258"/>
        <v>405</v>
      </c>
      <c r="V217" s="1">
        <v>1196</v>
      </c>
      <c r="W217" s="1">
        <v>726</v>
      </c>
      <c r="X217" s="8">
        <f t="shared" si="259"/>
        <v>470</v>
      </c>
      <c r="AA217" s="8">
        <f t="shared" si="260"/>
        <v>0</v>
      </c>
      <c r="AD217" s="8">
        <f t="shared" si="261"/>
        <v>0</v>
      </c>
      <c r="AG217" s="8">
        <f t="shared" si="262"/>
        <v>0</v>
      </c>
      <c r="AJ217" s="1">
        <v>121</v>
      </c>
      <c r="AK217" s="8">
        <v>1642</v>
      </c>
      <c r="AP217" s="1">
        <v>130.1</v>
      </c>
      <c r="AQ217" s="40">
        <f t="shared" si="250"/>
        <v>13.11491935483871</v>
      </c>
      <c r="AR217" s="40">
        <f t="shared" si="263"/>
        <v>91.075828853046602</v>
      </c>
      <c r="AS217" s="40">
        <f t="shared" si="251"/>
        <v>23.60685483870968</v>
      </c>
      <c r="AT217" s="41">
        <f t="shared" si="264"/>
        <v>163.93649193548387</v>
      </c>
      <c r="AU217" s="49">
        <v>1.7</v>
      </c>
      <c r="AV217" s="50">
        <f t="shared" si="252"/>
        <v>3.4693877551020407</v>
      </c>
      <c r="AW217" s="51">
        <v>3.2</v>
      </c>
      <c r="AX217" s="51">
        <f t="shared" si="265"/>
        <v>1.5000000000000002</v>
      </c>
      <c r="AY217" s="50">
        <f t="shared" si="253"/>
        <v>3.0612244897959187</v>
      </c>
      <c r="AZ217" s="51">
        <v>3.5</v>
      </c>
      <c r="BA217" s="51">
        <f t="shared" si="266"/>
        <v>1.8</v>
      </c>
      <c r="BB217" s="50">
        <f t="shared" si="254"/>
        <v>3.6734693877551021</v>
      </c>
      <c r="BC217" s="51">
        <v>3.4</v>
      </c>
      <c r="BD217" s="51">
        <f t="shared" si="267"/>
        <v>1.7</v>
      </c>
      <c r="BE217" s="50">
        <f t="shared" si="255"/>
        <v>3.4693877551020407</v>
      </c>
      <c r="BF217" s="51">
        <v>2.2999999999999998</v>
      </c>
      <c r="BG217" s="51">
        <f t="shared" si="268"/>
        <v>0.59999999999999987</v>
      </c>
      <c r="BH217" s="50">
        <f t="shared" si="256"/>
        <v>1.2244897959183672</v>
      </c>
      <c r="BI217" s="1">
        <v>23.6</v>
      </c>
      <c r="BJ217" s="106">
        <v>2.4009999999999998</v>
      </c>
      <c r="BK217" s="111">
        <v>5.04</v>
      </c>
      <c r="BL217" s="111">
        <v>3.3820000000000001</v>
      </c>
      <c r="BM217" s="111">
        <v>6.28</v>
      </c>
      <c r="BN217" s="111">
        <v>9.84</v>
      </c>
      <c r="BO217" s="111">
        <v>8.4039999999999999</v>
      </c>
      <c r="BP217" s="111">
        <v>12.243</v>
      </c>
      <c r="BQ217" s="111">
        <v>19.2</v>
      </c>
      <c r="BR217" s="111">
        <v>23.6</v>
      </c>
      <c r="BS217" s="106">
        <f t="shared" si="269"/>
        <v>1.4490000000000001</v>
      </c>
      <c r="BT217" s="111">
        <f t="shared" si="270"/>
        <v>3.5599999999999996</v>
      </c>
      <c r="BU217" s="111">
        <f t="shared" si="271"/>
        <v>5.0089999999999995</v>
      </c>
      <c r="BV217" s="111">
        <f t="shared" si="272"/>
        <v>2.1239999999999997</v>
      </c>
      <c r="BW217" s="111">
        <f t="shared" si="273"/>
        <v>3.5729999999999995</v>
      </c>
      <c r="BX217" s="111">
        <f t="shared" si="274"/>
        <v>6.956999999999999</v>
      </c>
      <c r="BY217" s="111">
        <f t="shared" si="275"/>
        <v>5.2860000000000014</v>
      </c>
      <c r="BZ217" s="111">
        <f t="shared" si="276"/>
        <v>1.1609999999999987</v>
      </c>
      <c r="CA217" s="115">
        <f t="shared" si="277"/>
        <v>4.4000000000000021</v>
      </c>
      <c r="CB217" s="122">
        <f>BK217/$BJ217</f>
        <v>2.0991253644314871</v>
      </c>
      <c r="CC217" s="122">
        <f t="shared" ref="CC217" si="285">BL217/$BJ217</f>
        <v>1.4085797584339861</v>
      </c>
      <c r="CD217" s="122">
        <f t="shared" ref="CD217" si="286">BM217/$BJ217</f>
        <v>2.6155768429820911</v>
      </c>
      <c r="CE217" s="122">
        <f t="shared" ref="CE217" si="287">BN217/$BJ217</f>
        <v>4.0982923781757608</v>
      </c>
      <c r="CF217" s="122">
        <f t="shared" ref="CF217" si="288">BO217/$BJ217</f>
        <v>3.5002082465639321</v>
      </c>
      <c r="CG217" s="122">
        <f t="shared" ref="CG217" si="289">BP217/$BJ217</f>
        <v>5.0991253644314876</v>
      </c>
      <c r="CH217" s="122">
        <f t="shared" ref="CH217" si="290">BQ217/$BJ217</f>
        <v>7.9966680549770937</v>
      </c>
      <c r="CI217" s="92">
        <f t="shared" ref="CI217" si="291">BR217/$BJ217</f>
        <v>9.8292378175760113</v>
      </c>
    </row>
    <row r="218" spans="2:87" x14ac:dyDescent="0.25">
      <c r="C218" s="10" t="s">
        <v>32</v>
      </c>
      <c r="E218" s="1">
        <f t="shared" si="245"/>
        <v>0</v>
      </c>
      <c r="G218" s="8">
        <f t="shared" si="246"/>
        <v>0</v>
      </c>
      <c r="H218" s="1">
        <v>7.3099999999999998E-2</v>
      </c>
      <c r="I218" s="25">
        <f t="shared" si="247"/>
        <v>3.699392712550607E-5</v>
      </c>
      <c r="J218" s="1">
        <v>8.1799999999999998E-2</v>
      </c>
      <c r="K218" s="18">
        <f t="shared" si="248"/>
        <v>3.8224299065420554E-2</v>
      </c>
      <c r="L218" s="1">
        <v>9.1300000000000006E-2</v>
      </c>
      <c r="M218" s="25">
        <f t="shared" si="249"/>
        <v>4.2663551401869157E-2</v>
      </c>
      <c r="P218" s="1">
        <v>1081</v>
      </c>
      <c r="Q218" s="1">
        <v>643</v>
      </c>
      <c r="R218" s="8">
        <f t="shared" si="257"/>
        <v>438</v>
      </c>
      <c r="S218" s="1">
        <v>969</v>
      </c>
      <c r="T218" s="1">
        <v>569</v>
      </c>
      <c r="U218" s="8">
        <f t="shared" si="258"/>
        <v>400</v>
      </c>
      <c r="V218" s="1">
        <v>1190</v>
      </c>
      <c r="W218" s="1">
        <v>710</v>
      </c>
      <c r="X218" s="8">
        <f t="shared" si="259"/>
        <v>480</v>
      </c>
      <c r="AA218" s="8">
        <f t="shared" si="260"/>
        <v>0</v>
      </c>
      <c r="AD218" s="8">
        <f t="shared" si="261"/>
        <v>0</v>
      </c>
      <c r="AG218" s="8">
        <f t="shared" si="262"/>
        <v>0</v>
      </c>
      <c r="AJ218" s="1">
        <v>143</v>
      </c>
      <c r="AK218" s="8">
        <v>1614</v>
      </c>
      <c r="AQ218" s="40">
        <f t="shared" si="250"/>
        <v>0</v>
      </c>
      <c r="AR218" s="40">
        <f t="shared" si="263"/>
        <v>0</v>
      </c>
      <c r="AS218" s="40">
        <f t="shared" si="251"/>
        <v>0</v>
      </c>
      <c r="AT218" s="41">
        <f t="shared" si="264"/>
        <v>0</v>
      </c>
      <c r="AU218" s="49"/>
      <c r="AV218" s="50">
        <f t="shared" si="252"/>
        <v>0</v>
      </c>
      <c r="AW218" s="51"/>
      <c r="AX218" s="51">
        <f t="shared" si="265"/>
        <v>0</v>
      </c>
      <c r="AY218" s="50">
        <f t="shared" si="253"/>
        <v>0</v>
      </c>
      <c r="AZ218" s="51"/>
      <c r="BA218" s="51">
        <f t="shared" si="266"/>
        <v>0</v>
      </c>
      <c r="BB218" s="50">
        <f t="shared" si="254"/>
        <v>0</v>
      </c>
      <c r="BC218" s="51"/>
      <c r="BD218" s="51">
        <f t="shared" si="267"/>
        <v>0</v>
      </c>
      <c r="BE218" s="50">
        <f t="shared" si="255"/>
        <v>0</v>
      </c>
      <c r="BF218" s="51"/>
      <c r="BG218" s="51">
        <f t="shared" si="268"/>
        <v>0</v>
      </c>
      <c r="BH218" s="50">
        <f t="shared" si="256"/>
        <v>0</v>
      </c>
      <c r="BS218" s="106">
        <f t="shared" si="269"/>
        <v>0</v>
      </c>
      <c r="BT218" s="111">
        <f t="shared" si="270"/>
        <v>0</v>
      </c>
      <c r="BU218" s="111">
        <f t="shared" si="271"/>
        <v>0</v>
      </c>
      <c r="BV218" s="111">
        <f t="shared" si="272"/>
        <v>0</v>
      </c>
      <c r="BW218" s="111">
        <f t="shared" si="273"/>
        <v>0</v>
      </c>
      <c r="BX218" s="111">
        <f t="shared" si="274"/>
        <v>0</v>
      </c>
      <c r="BY218" s="111">
        <f t="shared" si="275"/>
        <v>0</v>
      </c>
      <c r="BZ218" s="111">
        <f t="shared" si="276"/>
        <v>0</v>
      </c>
      <c r="CA218" s="115">
        <f t="shared" si="277"/>
        <v>0</v>
      </c>
    </row>
    <row r="219" spans="2:87" x14ac:dyDescent="0.25">
      <c r="C219" s="10" t="s">
        <v>33</v>
      </c>
      <c r="E219" s="1">
        <f t="shared" si="245"/>
        <v>0</v>
      </c>
      <c r="G219" s="8">
        <f t="shared" si="246"/>
        <v>0</v>
      </c>
      <c r="I219" s="25">
        <f t="shared" si="247"/>
        <v>0</v>
      </c>
      <c r="J219" s="1">
        <v>8.4400000000000003E-2</v>
      </c>
      <c r="K219" s="18">
        <f t="shared" si="248"/>
        <v>3.9439252336448599E-2</v>
      </c>
      <c r="L219" s="1">
        <v>9.2399999999999996E-2</v>
      </c>
      <c r="M219" s="25">
        <f t="shared" si="249"/>
        <v>4.3177570093457941E-2</v>
      </c>
      <c r="R219" s="8">
        <f t="shared" si="257"/>
        <v>0</v>
      </c>
      <c r="U219" s="8">
        <f t="shared" si="258"/>
        <v>0</v>
      </c>
      <c r="X219" s="8">
        <f t="shared" si="259"/>
        <v>0</v>
      </c>
      <c r="AA219" s="8">
        <f t="shared" si="260"/>
        <v>0</v>
      </c>
      <c r="AD219" s="8">
        <f t="shared" si="261"/>
        <v>0</v>
      </c>
      <c r="AG219" s="8">
        <f t="shared" si="262"/>
        <v>0</v>
      </c>
      <c r="AJ219" s="1">
        <v>120</v>
      </c>
      <c r="AK219" s="8">
        <v>1644</v>
      </c>
      <c r="AQ219" s="40">
        <f t="shared" si="250"/>
        <v>0</v>
      </c>
      <c r="AR219" s="40">
        <f t="shared" si="263"/>
        <v>0</v>
      </c>
      <c r="AS219" s="40">
        <f t="shared" si="251"/>
        <v>0</v>
      </c>
      <c r="AT219" s="41">
        <f t="shared" si="264"/>
        <v>0</v>
      </c>
      <c r="AU219" s="49"/>
      <c r="AV219" s="50">
        <f t="shared" si="252"/>
        <v>0</v>
      </c>
      <c r="AW219" s="51"/>
      <c r="AX219" s="51">
        <f t="shared" si="265"/>
        <v>0</v>
      </c>
      <c r="AY219" s="50">
        <f t="shared" si="253"/>
        <v>0</v>
      </c>
      <c r="AZ219" s="51"/>
      <c r="BA219" s="51">
        <f t="shared" si="266"/>
        <v>0</v>
      </c>
      <c r="BB219" s="50">
        <f t="shared" si="254"/>
        <v>0</v>
      </c>
      <c r="BC219" s="51"/>
      <c r="BD219" s="51">
        <f t="shared" si="267"/>
        <v>0</v>
      </c>
      <c r="BE219" s="50">
        <f t="shared" si="255"/>
        <v>0</v>
      </c>
      <c r="BF219" s="51"/>
      <c r="BG219" s="51">
        <f t="shared" si="268"/>
        <v>0</v>
      </c>
      <c r="BH219" s="50">
        <f t="shared" si="256"/>
        <v>0</v>
      </c>
      <c r="BS219" s="106">
        <f t="shared" si="269"/>
        <v>0</v>
      </c>
      <c r="BT219" s="111">
        <f t="shared" si="270"/>
        <v>0</v>
      </c>
      <c r="BU219" s="111">
        <f t="shared" si="271"/>
        <v>0</v>
      </c>
      <c r="BV219" s="111">
        <f t="shared" si="272"/>
        <v>0</v>
      </c>
      <c r="BW219" s="111">
        <f t="shared" si="273"/>
        <v>0</v>
      </c>
      <c r="BX219" s="111">
        <f t="shared" si="274"/>
        <v>0</v>
      </c>
      <c r="BY219" s="111">
        <f t="shared" si="275"/>
        <v>0</v>
      </c>
      <c r="BZ219" s="111">
        <f t="shared" si="276"/>
        <v>0</v>
      </c>
      <c r="CA219" s="115">
        <f t="shared" si="277"/>
        <v>0</v>
      </c>
    </row>
    <row r="220" spans="2:87" x14ac:dyDescent="0.25">
      <c r="C220" s="10" t="s">
        <v>34</v>
      </c>
      <c r="E220" s="1">
        <f t="shared" si="245"/>
        <v>0</v>
      </c>
      <c r="G220" s="8">
        <f t="shared" si="246"/>
        <v>0</v>
      </c>
      <c r="I220" s="25">
        <f t="shared" si="247"/>
        <v>0</v>
      </c>
      <c r="J220" s="1">
        <v>8.2799999999999999E-2</v>
      </c>
      <c r="K220" s="18">
        <f t="shared" si="248"/>
        <v>3.8691588785046728E-2</v>
      </c>
      <c r="L220" s="1">
        <v>9.1200000000000003E-2</v>
      </c>
      <c r="M220" s="25">
        <f t="shared" si="249"/>
        <v>4.261682242990654E-2</v>
      </c>
      <c r="R220" s="8">
        <f t="shared" si="257"/>
        <v>0</v>
      </c>
      <c r="U220" s="8">
        <f t="shared" si="258"/>
        <v>0</v>
      </c>
      <c r="X220" s="8">
        <f t="shared" si="259"/>
        <v>0</v>
      </c>
      <c r="AA220" s="8">
        <f t="shared" si="260"/>
        <v>0</v>
      </c>
      <c r="AD220" s="8">
        <f t="shared" si="261"/>
        <v>0</v>
      </c>
      <c r="AG220" s="8">
        <f t="shared" si="262"/>
        <v>0</v>
      </c>
      <c r="AJ220" s="1">
        <v>119</v>
      </c>
      <c r="AK220" s="8">
        <v>1643</v>
      </c>
      <c r="AQ220" s="40">
        <f t="shared" si="250"/>
        <v>0</v>
      </c>
      <c r="AR220" s="40">
        <f t="shared" si="263"/>
        <v>0</v>
      </c>
      <c r="AS220" s="40">
        <f t="shared" si="251"/>
        <v>0</v>
      </c>
      <c r="AT220" s="41">
        <f t="shared" si="264"/>
        <v>0</v>
      </c>
      <c r="AU220" s="49"/>
      <c r="AV220" s="50">
        <f t="shared" si="252"/>
        <v>0</v>
      </c>
      <c r="AW220" s="51"/>
      <c r="AX220" s="51">
        <f t="shared" si="265"/>
        <v>0</v>
      </c>
      <c r="AY220" s="50">
        <f t="shared" si="253"/>
        <v>0</v>
      </c>
      <c r="AZ220" s="51"/>
      <c r="BA220" s="51">
        <f t="shared" si="266"/>
        <v>0</v>
      </c>
      <c r="BB220" s="50">
        <f t="shared" si="254"/>
        <v>0</v>
      </c>
      <c r="BC220" s="51"/>
      <c r="BD220" s="51">
        <f t="shared" si="267"/>
        <v>0</v>
      </c>
      <c r="BE220" s="50">
        <f t="shared" si="255"/>
        <v>0</v>
      </c>
      <c r="BF220" s="51"/>
      <c r="BG220" s="51">
        <f t="shared" si="268"/>
        <v>0</v>
      </c>
      <c r="BH220" s="50">
        <f t="shared" si="256"/>
        <v>0</v>
      </c>
      <c r="BS220" s="106">
        <f t="shared" si="269"/>
        <v>0</v>
      </c>
      <c r="BT220" s="111">
        <f t="shared" si="270"/>
        <v>0</v>
      </c>
      <c r="BU220" s="111">
        <f t="shared" si="271"/>
        <v>0</v>
      </c>
      <c r="BV220" s="111">
        <f t="shared" si="272"/>
        <v>0</v>
      </c>
      <c r="BW220" s="111">
        <f t="shared" si="273"/>
        <v>0</v>
      </c>
      <c r="BX220" s="111">
        <f t="shared" si="274"/>
        <v>0</v>
      </c>
      <c r="BY220" s="111">
        <f t="shared" si="275"/>
        <v>0</v>
      </c>
      <c r="BZ220" s="111">
        <f t="shared" si="276"/>
        <v>0</v>
      </c>
      <c r="CA220" s="115">
        <f t="shared" si="277"/>
        <v>0</v>
      </c>
    </row>
    <row r="221" spans="2:87" x14ac:dyDescent="0.25">
      <c r="C221" s="10" t="s">
        <v>29</v>
      </c>
      <c r="E221" s="1">
        <f t="shared" si="245"/>
        <v>0</v>
      </c>
      <c r="G221" s="8">
        <f t="shared" si="246"/>
        <v>0</v>
      </c>
      <c r="I221" s="25">
        <f t="shared" si="247"/>
        <v>0</v>
      </c>
      <c r="K221" s="18">
        <f t="shared" si="248"/>
        <v>0</v>
      </c>
      <c r="M221" s="25">
        <f t="shared" si="249"/>
        <v>0</v>
      </c>
      <c r="R221" s="8">
        <f t="shared" si="257"/>
        <v>0</v>
      </c>
      <c r="U221" s="8">
        <f t="shared" si="258"/>
        <v>0</v>
      </c>
      <c r="X221" s="8">
        <f t="shared" si="259"/>
        <v>0</v>
      </c>
      <c r="AA221" s="8">
        <f t="shared" si="260"/>
        <v>0</v>
      </c>
      <c r="AD221" s="8">
        <f t="shared" si="261"/>
        <v>0</v>
      </c>
      <c r="AG221" s="8">
        <f t="shared" si="262"/>
        <v>0</v>
      </c>
      <c r="AQ221" s="40">
        <f t="shared" si="250"/>
        <v>0</v>
      </c>
      <c r="AR221" s="40">
        <f t="shared" si="263"/>
        <v>0</v>
      </c>
      <c r="AS221" s="40">
        <f t="shared" si="251"/>
        <v>0</v>
      </c>
      <c r="AT221" s="41">
        <f t="shared" si="264"/>
        <v>0</v>
      </c>
      <c r="AU221" s="49"/>
      <c r="AV221" s="50">
        <f t="shared" si="252"/>
        <v>0</v>
      </c>
      <c r="AW221" s="51"/>
      <c r="AX221" s="51">
        <f t="shared" si="265"/>
        <v>0</v>
      </c>
      <c r="AY221" s="50">
        <f t="shared" si="253"/>
        <v>0</v>
      </c>
      <c r="AZ221" s="51"/>
      <c r="BA221" s="51">
        <f t="shared" si="266"/>
        <v>0</v>
      </c>
      <c r="BB221" s="50">
        <f t="shared" si="254"/>
        <v>0</v>
      </c>
      <c r="BC221" s="51"/>
      <c r="BD221" s="51">
        <f t="shared" si="267"/>
        <v>0</v>
      </c>
      <c r="BE221" s="50">
        <f t="shared" si="255"/>
        <v>0</v>
      </c>
      <c r="BF221" s="51"/>
      <c r="BG221" s="51">
        <f t="shared" si="268"/>
        <v>0</v>
      </c>
      <c r="BH221" s="50">
        <f t="shared" si="256"/>
        <v>0</v>
      </c>
      <c r="BS221" s="106">
        <f t="shared" si="269"/>
        <v>0</v>
      </c>
      <c r="BT221" s="111">
        <f t="shared" si="270"/>
        <v>0</v>
      </c>
      <c r="BU221" s="111">
        <f t="shared" si="271"/>
        <v>0</v>
      </c>
      <c r="BV221" s="111">
        <f t="shared" si="272"/>
        <v>0</v>
      </c>
      <c r="BW221" s="111">
        <f t="shared" si="273"/>
        <v>0</v>
      </c>
      <c r="BX221" s="111">
        <f t="shared" si="274"/>
        <v>0</v>
      </c>
      <c r="BY221" s="111">
        <f t="shared" si="275"/>
        <v>0</v>
      </c>
      <c r="BZ221" s="111">
        <f t="shared" si="276"/>
        <v>0</v>
      </c>
      <c r="CA221" s="115">
        <f t="shared" si="277"/>
        <v>0</v>
      </c>
    </row>
    <row r="222" spans="2:87" x14ac:dyDescent="0.25">
      <c r="C222" s="10" t="s">
        <v>30</v>
      </c>
      <c r="E222" s="1">
        <f t="shared" si="245"/>
        <v>0</v>
      </c>
      <c r="G222" s="8">
        <f t="shared" si="246"/>
        <v>0</v>
      </c>
      <c r="I222" s="25">
        <f t="shared" si="247"/>
        <v>0</v>
      </c>
      <c r="K222" s="18">
        <f t="shared" si="248"/>
        <v>0</v>
      </c>
      <c r="M222" s="25">
        <f t="shared" si="249"/>
        <v>0</v>
      </c>
      <c r="R222" s="8">
        <f t="shared" si="257"/>
        <v>0</v>
      </c>
      <c r="U222" s="8">
        <f t="shared" si="258"/>
        <v>0</v>
      </c>
      <c r="X222" s="8">
        <f t="shared" si="259"/>
        <v>0</v>
      </c>
      <c r="AA222" s="8">
        <f t="shared" si="260"/>
        <v>0</v>
      </c>
      <c r="AD222" s="8">
        <f t="shared" si="261"/>
        <v>0</v>
      </c>
      <c r="AG222" s="8">
        <f t="shared" si="262"/>
        <v>0</v>
      </c>
      <c r="AQ222" s="40">
        <f t="shared" si="250"/>
        <v>0</v>
      </c>
      <c r="AR222" s="40">
        <f t="shared" si="263"/>
        <v>0</v>
      </c>
      <c r="AS222" s="40">
        <f t="shared" si="251"/>
        <v>0</v>
      </c>
      <c r="AT222" s="41">
        <f t="shared" si="264"/>
        <v>0</v>
      </c>
      <c r="AU222" s="49"/>
      <c r="AV222" s="50">
        <f t="shared" si="252"/>
        <v>0</v>
      </c>
      <c r="AW222" s="51"/>
      <c r="AX222" s="51">
        <f t="shared" si="265"/>
        <v>0</v>
      </c>
      <c r="AY222" s="50">
        <f t="shared" si="253"/>
        <v>0</v>
      </c>
      <c r="AZ222" s="51"/>
      <c r="BA222" s="51">
        <f t="shared" si="266"/>
        <v>0</v>
      </c>
      <c r="BB222" s="50">
        <f t="shared" si="254"/>
        <v>0</v>
      </c>
      <c r="BC222" s="51"/>
      <c r="BD222" s="51">
        <f t="shared" si="267"/>
        <v>0</v>
      </c>
      <c r="BE222" s="50">
        <f t="shared" si="255"/>
        <v>0</v>
      </c>
      <c r="BF222" s="51"/>
      <c r="BG222" s="51">
        <f t="shared" si="268"/>
        <v>0</v>
      </c>
      <c r="BH222" s="50">
        <f t="shared" si="256"/>
        <v>0</v>
      </c>
      <c r="BS222" s="106">
        <f t="shared" si="269"/>
        <v>0</v>
      </c>
      <c r="BT222" s="111">
        <f t="shared" si="270"/>
        <v>0</v>
      </c>
      <c r="BU222" s="111">
        <f t="shared" si="271"/>
        <v>0</v>
      </c>
      <c r="BV222" s="111">
        <f t="shared" si="272"/>
        <v>0</v>
      </c>
      <c r="BW222" s="111">
        <f t="shared" si="273"/>
        <v>0</v>
      </c>
      <c r="BX222" s="111">
        <f t="shared" si="274"/>
        <v>0</v>
      </c>
      <c r="BY222" s="111">
        <f t="shared" si="275"/>
        <v>0</v>
      </c>
      <c r="BZ222" s="111">
        <f t="shared" si="276"/>
        <v>0</v>
      </c>
      <c r="CA222" s="115">
        <f t="shared" si="277"/>
        <v>0</v>
      </c>
    </row>
    <row r="223" spans="2:87" x14ac:dyDescent="0.25">
      <c r="C223" s="10" t="s">
        <v>10</v>
      </c>
      <c r="E223" s="1">
        <f t="shared" si="245"/>
        <v>0</v>
      </c>
      <c r="G223" s="8">
        <f t="shared" si="246"/>
        <v>0</v>
      </c>
      <c r="I223" s="25">
        <f t="shared" si="247"/>
        <v>0</v>
      </c>
      <c r="K223" s="18">
        <f t="shared" si="248"/>
        <v>0</v>
      </c>
      <c r="M223" s="25">
        <f t="shared" si="249"/>
        <v>0</v>
      </c>
      <c r="R223" s="8">
        <f t="shared" si="257"/>
        <v>0</v>
      </c>
      <c r="U223" s="8">
        <f t="shared" si="258"/>
        <v>0</v>
      </c>
      <c r="X223" s="8">
        <f t="shared" si="259"/>
        <v>0</v>
      </c>
      <c r="AA223" s="8">
        <f t="shared" si="260"/>
        <v>0</v>
      </c>
      <c r="AD223" s="8">
        <f t="shared" si="261"/>
        <v>0</v>
      </c>
      <c r="AG223" s="8">
        <f t="shared" si="262"/>
        <v>0</v>
      </c>
      <c r="AQ223" s="40">
        <f t="shared" si="250"/>
        <v>0</v>
      </c>
      <c r="AR223" s="40">
        <f t="shared" si="263"/>
        <v>0</v>
      </c>
      <c r="AS223" s="40">
        <f t="shared" si="251"/>
        <v>0</v>
      </c>
      <c r="AT223" s="41">
        <f t="shared" si="264"/>
        <v>0</v>
      </c>
      <c r="AU223" s="49"/>
      <c r="AV223" s="50">
        <f t="shared" si="252"/>
        <v>0</v>
      </c>
      <c r="AW223" s="51"/>
      <c r="AX223" s="51">
        <f t="shared" si="265"/>
        <v>0</v>
      </c>
      <c r="AY223" s="50">
        <f t="shared" si="253"/>
        <v>0</v>
      </c>
      <c r="AZ223" s="51"/>
      <c r="BA223" s="51">
        <f t="shared" si="266"/>
        <v>0</v>
      </c>
      <c r="BB223" s="50">
        <f t="shared" si="254"/>
        <v>0</v>
      </c>
      <c r="BC223" s="51"/>
      <c r="BD223" s="51">
        <f t="shared" si="267"/>
        <v>0</v>
      </c>
      <c r="BE223" s="50">
        <f t="shared" si="255"/>
        <v>0</v>
      </c>
      <c r="BF223" s="51"/>
      <c r="BG223" s="51">
        <f t="shared" si="268"/>
        <v>0</v>
      </c>
      <c r="BH223" s="50">
        <f t="shared" si="256"/>
        <v>0</v>
      </c>
      <c r="BS223" s="106">
        <f t="shared" si="269"/>
        <v>0</v>
      </c>
      <c r="BT223" s="111">
        <f t="shared" si="270"/>
        <v>0</v>
      </c>
      <c r="BU223" s="111">
        <f t="shared" si="271"/>
        <v>0</v>
      </c>
      <c r="BV223" s="111">
        <f t="shared" si="272"/>
        <v>0</v>
      </c>
      <c r="BW223" s="111">
        <f t="shared" si="273"/>
        <v>0</v>
      </c>
      <c r="BX223" s="111">
        <f t="shared" si="274"/>
        <v>0</v>
      </c>
      <c r="BY223" s="111">
        <f t="shared" si="275"/>
        <v>0</v>
      </c>
      <c r="BZ223" s="111">
        <f t="shared" si="276"/>
        <v>0</v>
      </c>
      <c r="CA223" s="115">
        <f t="shared" si="277"/>
        <v>0</v>
      </c>
    </row>
    <row r="224" spans="2:87" x14ac:dyDescent="0.25">
      <c r="C224" s="10" t="s">
        <v>35</v>
      </c>
      <c r="E224" s="1">
        <f t="shared" si="245"/>
        <v>0</v>
      </c>
      <c r="G224" s="8">
        <f t="shared" si="246"/>
        <v>0</v>
      </c>
      <c r="I224" s="25">
        <f t="shared" si="247"/>
        <v>0</v>
      </c>
      <c r="K224" s="18">
        <f t="shared" si="248"/>
        <v>0</v>
      </c>
      <c r="M224" s="25">
        <f t="shared" si="249"/>
        <v>0</v>
      </c>
      <c r="R224" s="8">
        <f t="shared" si="257"/>
        <v>0</v>
      </c>
      <c r="U224" s="8">
        <f t="shared" si="258"/>
        <v>0</v>
      </c>
      <c r="X224" s="8">
        <f t="shared" si="259"/>
        <v>0</v>
      </c>
      <c r="AA224" s="8">
        <f t="shared" si="260"/>
        <v>0</v>
      </c>
      <c r="AD224" s="8">
        <f t="shared" si="261"/>
        <v>0</v>
      </c>
      <c r="AG224" s="8">
        <f t="shared" si="262"/>
        <v>0</v>
      </c>
      <c r="AQ224" s="40">
        <f t="shared" si="250"/>
        <v>0</v>
      </c>
      <c r="AR224" s="40">
        <f t="shared" si="263"/>
        <v>0</v>
      </c>
      <c r="AS224" s="40">
        <f t="shared" si="251"/>
        <v>0</v>
      </c>
      <c r="AT224" s="41">
        <f t="shared" si="264"/>
        <v>0</v>
      </c>
      <c r="AU224" s="49"/>
      <c r="AV224" s="50">
        <f t="shared" si="252"/>
        <v>0</v>
      </c>
      <c r="AW224" s="51"/>
      <c r="AX224" s="51">
        <f t="shared" si="265"/>
        <v>0</v>
      </c>
      <c r="AY224" s="50">
        <f t="shared" si="253"/>
        <v>0</v>
      </c>
      <c r="AZ224" s="51"/>
      <c r="BA224" s="51">
        <f t="shared" si="266"/>
        <v>0</v>
      </c>
      <c r="BB224" s="50">
        <f t="shared" si="254"/>
        <v>0</v>
      </c>
      <c r="BC224" s="51"/>
      <c r="BD224" s="51">
        <f t="shared" si="267"/>
        <v>0</v>
      </c>
      <c r="BE224" s="50">
        <f t="shared" si="255"/>
        <v>0</v>
      </c>
      <c r="BF224" s="51"/>
      <c r="BG224" s="51">
        <f t="shared" si="268"/>
        <v>0</v>
      </c>
      <c r="BH224" s="50">
        <f t="shared" si="256"/>
        <v>0</v>
      </c>
      <c r="BS224" s="106">
        <f t="shared" si="269"/>
        <v>0</v>
      </c>
      <c r="BT224" s="111">
        <f t="shared" si="270"/>
        <v>0</v>
      </c>
      <c r="BU224" s="111">
        <f t="shared" si="271"/>
        <v>0</v>
      </c>
      <c r="BV224" s="111">
        <f t="shared" si="272"/>
        <v>0</v>
      </c>
      <c r="BW224" s="111">
        <f t="shared" si="273"/>
        <v>0</v>
      </c>
      <c r="BX224" s="111">
        <f t="shared" si="274"/>
        <v>0</v>
      </c>
      <c r="BY224" s="111">
        <f t="shared" si="275"/>
        <v>0</v>
      </c>
      <c r="BZ224" s="111">
        <f t="shared" si="276"/>
        <v>0</v>
      </c>
      <c r="CA224" s="115">
        <f t="shared" si="277"/>
        <v>0</v>
      </c>
    </row>
    <row r="225" spans="1:87" x14ac:dyDescent="0.25">
      <c r="C225" s="10" t="s">
        <v>36</v>
      </c>
      <c r="E225" s="1">
        <f t="shared" si="245"/>
        <v>0</v>
      </c>
      <c r="G225" s="8">
        <f t="shared" si="246"/>
        <v>0</v>
      </c>
      <c r="I225" s="25">
        <f t="shared" si="247"/>
        <v>0</v>
      </c>
      <c r="J225" s="1">
        <v>4.7600000000000003E-2</v>
      </c>
      <c r="K225" s="18">
        <f t="shared" si="248"/>
        <v>2.2242990654205607E-2</v>
      </c>
      <c r="M225" s="25">
        <f t="shared" si="249"/>
        <v>0</v>
      </c>
      <c r="R225" s="8">
        <f t="shared" si="257"/>
        <v>0</v>
      </c>
      <c r="U225" s="8">
        <f t="shared" si="258"/>
        <v>0</v>
      </c>
      <c r="X225" s="8">
        <f t="shared" si="259"/>
        <v>0</v>
      </c>
      <c r="AA225" s="8">
        <f t="shared" si="260"/>
        <v>0</v>
      </c>
      <c r="AD225" s="8">
        <f t="shared" si="261"/>
        <v>0</v>
      </c>
      <c r="AG225" s="8">
        <f t="shared" si="262"/>
        <v>0</v>
      </c>
      <c r="AQ225" s="40">
        <f t="shared" si="250"/>
        <v>0</v>
      </c>
      <c r="AR225" s="40">
        <f t="shared" si="263"/>
        <v>0</v>
      </c>
      <c r="AS225" s="40">
        <f t="shared" si="251"/>
        <v>0</v>
      </c>
      <c r="AT225" s="41">
        <f t="shared" si="264"/>
        <v>0</v>
      </c>
      <c r="AU225" s="49"/>
      <c r="AV225" s="50">
        <f t="shared" si="252"/>
        <v>0</v>
      </c>
      <c r="AW225" s="51"/>
      <c r="AX225" s="51">
        <f t="shared" si="265"/>
        <v>0</v>
      </c>
      <c r="AY225" s="50">
        <f t="shared" si="253"/>
        <v>0</v>
      </c>
      <c r="AZ225" s="51"/>
      <c r="BA225" s="51">
        <f t="shared" si="266"/>
        <v>0</v>
      </c>
      <c r="BB225" s="50">
        <f t="shared" si="254"/>
        <v>0</v>
      </c>
      <c r="BC225" s="51"/>
      <c r="BD225" s="51">
        <f t="shared" si="267"/>
        <v>0</v>
      </c>
      <c r="BE225" s="50">
        <f t="shared" si="255"/>
        <v>0</v>
      </c>
      <c r="BF225" s="51"/>
      <c r="BG225" s="51">
        <f t="shared" si="268"/>
        <v>0</v>
      </c>
      <c r="BH225" s="50">
        <f t="shared" si="256"/>
        <v>0</v>
      </c>
      <c r="BS225" s="106">
        <f t="shared" si="269"/>
        <v>0</v>
      </c>
      <c r="BT225" s="111">
        <f t="shared" si="270"/>
        <v>0</v>
      </c>
      <c r="BU225" s="111">
        <f t="shared" si="271"/>
        <v>0</v>
      </c>
      <c r="BV225" s="111">
        <f t="shared" si="272"/>
        <v>0</v>
      </c>
      <c r="BW225" s="111">
        <f t="shared" si="273"/>
        <v>0</v>
      </c>
      <c r="BX225" s="111">
        <f t="shared" si="274"/>
        <v>0</v>
      </c>
      <c r="BY225" s="111">
        <f t="shared" si="275"/>
        <v>0</v>
      </c>
      <c r="BZ225" s="111">
        <f t="shared" si="276"/>
        <v>0</v>
      </c>
      <c r="CA225" s="115">
        <f t="shared" si="277"/>
        <v>0</v>
      </c>
    </row>
    <row r="226" spans="1:87" x14ac:dyDescent="0.25">
      <c r="B226" s="5" t="s">
        <v>14</v>
      </c>
      <c r="C226" s="10" t="s">
        <v>31</v>
      </c>
      <c r="E226" s="1">
        <f t="shared" si="245"/>
        <v>0</v>
      </c>
      <c r="G226" s="8">
        <f t="shared" si="246"/>
        <v>0</v>
      </c>
      <c r="H226" s="1">
        <v>7.2300000000000003E-2</v>
      </c>
      <c r="I226" s="25">
        <f t="shared" si="247"/>
        <v>3.6589068825910931E-5</v>
      </c>
      <c r="J226" s="1">
        <v>8.3699999999999997E-2</v>
      </c>
      <c r="K226" s="18">
        <f t="shared" si="248"/>
        <v>3.9112149532710277E-2</v>
      </c>
      <c r="L226" s="1">
        <v>8.9899999999999994E-2</v>
      </c>
      <c r="M226" s="25">
        <f t="shared" si="249"/>
        <v>4.2009345794392521E-2</v>
      </c>
      <c r="N226" s="1" t="s">
        <v>43</v>
      </c>
      <c r="P226" s="1">
        <v>1063</v>
      </c>
      <c r="Q226" s="1">
        <v>652</v>
      </c>
      <c r="R226" s="8">
        <f t="shared" si="257"/>
        <v>411</v>
      </c>
      <c r="S226" s="1">
        <v>958</v>
      </c>
      <c r="T226" s="1">
        <v>578</v>
      </c>
      <c r="U226" s="8">
        <f t="shared" si="258"/>
        <v>380</v>
      </c>
      <c r="V226" s="1">
        <v>1169</v>
      </c>
      <c r="W226" s="1">
        <v>723</v>
      </c>
      <c r="X226" s="8">
        <f t="shared" si="259"/>
        <v>446</v>
      </c>
      <c r="AA226" s="8">
        <f t="shared" si="260"/>
        <v>0</v>
      </c>
      <c r="AD226" s="8">
        <f t="shared" si="261"/>
        <v>0</v>
      </c>
      <c r="AG226" s="8">
        <f t="shared" si="262"/>
        <v>0</v>
      </c>
      <c r="AJ226" s="1">
        <v>112</v>
      </c>
      <c r="AK226" s="8">
        <v>1643</v>
      </c>
      <c r="AP226" s="1">
        <v>92</v>
      </c>
      <c r="AQ226" s="40">
        <f t="shared" si="250"/>
        <v>9.2741935483870961</v>
      </c>
      <c r="AR226" s="40">
        <f t="shared" si="263"/>
        <v>64.404121863799276</v>
      </c>
      <c r="AS226" s="40">
        <f t="shared" si="251"/>
        <v>16.693548387096772</v>
      </c>
      <c r="AT226" s="41">
        <f t="shared" si="264"/>
        <v>115.92741935483869</v>
      </c>
      <c r="AU226" s="49">
        <v>1.6</v>
      </c>
      <c r="AV226" s="50">
        <f t="shared" si="252"/>
        <v>3.2653061224489797</v>
      </c>
      <c r="AW226" s="51">
        <v>3.2</v>
      </c>
      <c r="AX226" s="51">
        <f t="shared" si="265"/>
        <v>1.6</v>
      </c>
      <c r="AY226" s="50">
        <f t="shared" si="253"/>
        <v>3.2653061224489797</v>
      </c>
      <c r="AZ226" s="51">
        <v>3.5</v>
      </c>
      <c r="BA226" s="51">
        <f t="shared" si="266"/>
        <v>1.9</v>
      </c>
      <c r="BB226" s="50">
        <f t="shared" si="254"/>
        <v>3.8775510204081631</v>
      </c>
      <c r="BC226" s="51">
        <v>3.4</v>
      </c>
      <c r="BD226" s="51">
        <f t="shared" si="267"/>
        <v>1.7999999999999998</v>
      </c>
      <c r="BE226" s="50">
        <f t="shared" si="255"/>
        <v>3.6734693877551017</v>
      </c>
      <c r="BF226" s="51">
        <v>2.5</v>
      </c>
      <c r="BG226" s="51">
        <f t="shared" si="268"/>
        <v>0.89999999999999991</v>
      </c>
      <c r="BH226" s="50">
        <f t="shared" si="256"/>
        <v>1.8367346938775508</v>
      </c>
      <c r="BI226" s="1">
        <v>23.3</v>
      </c>
      <c r="BJ226" s="106">
        <v>2.3610000000000002</v>
      </c>
      <c r="BK226" s="111">
        <v>5.04</v>
      </c>
      <c r="BL226" s="111">
        <v>3.32</v>
      </c>
      <c r="BM226" s="111">
        <v>6.2</v>
      </c>
      <c r="BN226" s="111">
        <v>9.76</v>
      </c>
      <c r="BO226" s="111">
        <v>8.3209999999999997</v>
      </c>
      <c r="BP226" s="111">
        <v>12.324</v>
      </c>
      <c r="BQ226" s="111">
        <v>19.2</v>
      </c>
      <c r="BR226" s="111">
        <v>23.6</v>
      </c>
      <c r="BS226" s="106">
        <f t="shared" si="269"/>
        <v>1.4400000000000002</v>
      </c>
      <c r="BT226" s="111">
        <f t="shared" si="270"/>
        <v>3.5599999999999996</v>
      </c>
      <c r="BU226" s="111">
        <f t="shared" si="271"/>
        <v>5</v>
      </c>
      <c r="BV226" s="111">
        <f t="shared" si="272"/>
        <v>2.1209999999999996</v>
      </c>
      <c r="BW226" s="111">
        <f t="shared" si="273"/>
        <v>3.5609999999999999</v>
      </c>
      <c r="BX226" s="111">
        <f t="shared" si="274"/>
        <v>6.8759999999999994</v>
      </c>
      <c r="BY226" s="111">
        <f t="shared" si="275"/>
        <v>5.4480000000000004</v>
      </c>
      <c r="BZ226" s="111">
        <f t="shared" si="276"/>
        <v>1.1159999999999988</v>
      </c>
      <c r="CA226" s="115">
        <f t="shared" si="277"/>
        <v>4.4000000000000021</v>
      </c>
      <c r="CB226" s="122">
        <f>BK226/$BJ226</f>
        <v>2.1346886912325282</v>
      </c>
      <c r="CC226" s="122">
        <f t="shared" ref="CC226" si="292">BL226/$BJ226</f>
        <v>1.4061838204150781</v>
      </c>
      <c r="CD226" s="122">
        <f t="shared" ref="CD226" si="293">BM226/$BJ226</f>
        <v>2.6260059296908089</v>
      </c>
      <c r="CE226" s="122">
        <f t="shared" ref="CE226" si="294">BN226/$BJ226</f>
        <v>4.1338415925455312</v>
      </c>
      <c r="CF226" s="122">
        <f t="shared" ref="CF226" si="295">BO226/$BJ226</f>
        <v>3.5243540872511643</v>
      </c>
      <c r="CG226" s="122">
        <f t="shared" ref="CG226" si="296">BP226/$BJ226</f>
        <v>5.2198221092757304</v>
      </c>
      <c r="CH226" s="122">
        <f t="shared" ref="CH226" si="297">BQ226/$BJ226</f>
        <v>8.1321473951715362</v>
      </c>
      <c r="CI226" s="92">
        <f t="shared" ref="CI226" si="298">BR226/$BJ226</f>
        <v>9.9957645065650151</v>
      </c>
    </row>
    <row r="227" spans="1:87" x14ac:dyDescent="0.25">
      <c r="C227" s="10" t="s">
        <v>32</v>
      </c>
      <c r="E227" s="1">
        <f t="shared" si="245"/>
        <v>0</v>
      </c>
      <c r="G227" s="8">
        <f t="shared" si="246"/>
        <v>0</v>
      </c>
      <c r="H227" s="1">
        <v>7.2499999999999995E-2</v>
      </c>
      <c r="I227" s="25">
        <f t="shared" si="247"/>
        <v>3.6690283400809713E-5</v>
      </c>
      <c r="J227" s="1">
        <v>8.1699999999999995E-2</v>
      </c>
      <c r="K227" s="18">
        <f t="shared" si="248"/>
        <v>3.8177570093457937E-2</v>
      </c>
      <c r="L227" s="1">
        <v>8.9800000000000005E-2</v>
      </c>
      <c r="M227" s="25">
        <f t="shared" si="249"/>
        <v>4.1962616822429903E-2</v>
      </c>
      <c r="P227" s="1">
        <v>1079</v>
      </c>
      <c r="Q227" s="1">
        <v>641</v>
      </c>
      <c r="R227" s="8">
        <f t="shared" si="257"/>
        <v>438</v>
      </c>
      <c r="S227" s="1">
        <v>967</v>
      </c>
      <c r="T227" s="1">
        <v>579</v>
      </c>
      <c r="U227" s="8">
        <f t="shared" si="258"/>
        <v>388</v>
      </c>
      <c r="V227" s="1">
        <v>1195</v>
      </c>
      <c r="W227" s="1">
        <v>703</v>
      </c>
      <c r="X227" s="8">
        <f t="shared" si="259"/>
        <v>492</v>
      </c>
      <c r="AA227" s="8">
        <f t="shared" si="260"/>
        <v>0</v>
      </c>
      <c r="AD227" s="8">
        <f t="shared" si="261"/>
        <v>0</v>
      </c>
      <c r="AG227" s="8">
        <f t="shared" si="262"/>
        <v>0</v>
      </c>
      <c r="AJ227" s="1">
        <v>117</v>
      </c>
      <c r="AK227" s="8">
        <v>1635</v>
      </c>
      <c r="AQ227" s="40">
        <f t="shared" si="250"/>
        <v>0</v>
      </c>
      <c r="AR227" s="40">
        <f t="shared" si="263"/>
        <v>0</v>
      </c>
      <c r="AS227" s="40">
        <f t="shared" si="251"/>
        <v>0</v>
      </c>
      <c r="AT227" s="41">
        <f t="shared" si="264"/>
        <v>0</v>
      </c>
      <c r="AU227" s="49"/>
      <c r="AV227" s="50">
        <f t="shared" si="252"/>
        <v>0</v>
      </c>
      <c r="AW227" s="51"/>
      <c r="AX227" s="51">
        <f t="shared" si="265"/>
        <v>0</v>
      </c>
      <c r="AY227" s="50">
        <f t="shared" si="253"/>
        <v>0</v>
      </c>
      <c r="AZ227" s="51"/>
      <c r="BA227" s="51">
        <f t="shared" si="266"/>
        <v>0</v>
      </c>
      <c r="BB227" s="50">
        <f t="shared" si="254"/>
        <v>0</v>
      </c>
      <c r="BC227" s="51"/>
      <c r="BD227" s="51">
        <f t="shared" si="267"/>
        <v>0</v>
      </c>
      <c r="BE227" s="50">
        <f t="shared" si="255"/>
        <v>0</v>
      </c>
      <c r="BF227" s="51"/>
      <c r="BG227" s="51">
        <f t="shared" si="268"/>
        <v>0</v>
      </c>
      <c r="BH227" s="50">
        <f t="shared" si="256"/>
        <v>0</v>
      </c>
      <c r="BS227" s="106">
        <f t="shared" si="269"/>
        <v>0</v>
      </c>
      <c r="BT227" s="111">
        <f t="shared" si="270"/>
        <v>0</v>
      </c>
      <c r="BU227" s="111">
        <f t="shared" si="271"/>
        <v>0</v>
      </c>
      <c r="BV227" s="111">
        <f t="shared" si="272"/>
        <v>0</v>
      </c>
      <c r="BW227" s="111">
        <f t="shared" si="273"/>
        <v>0</v>
      </c>
      <c r="BX227" s="111">
        <f t="shared" si="274"/>
        <v>0</v>
      </c>
      <c r="BY227" s="111">
        <f t="shared" si="275"/>
        <v>0</v>
      </c>
      <c r="BZ227" s="111">
        <f t="shared" si="276"/>
        <v>0</v>
      </c>
      <c r="CA227" s="115">
        <f t="shared" si="277"/>
        <v>0</v>
      </c>
    </row>
    <row r="228" spans="1:87" x14ac:dyDescent="0.25">
      <c r="C228" s="10" t="s">
        <v>33</v>
      </c>
      <c r="E228" s="1">
        <f t="shared" si="245"/>
        <v>0</v>
      </c>
      <c r="G228" s="8">
        <f t="shared" si="246"/>
        <v>0</v>
      </c>
      <c r="I228" s="25">
        <f t="shared" si="247"/>
        <v>0</v>
      </c>
      <c r="J228" s="1">
        <v>8.3000000000000004E-2</v>
      </c>
      <c r="K228" s="18">
        <f t="shared" si="248"/>
        <v>3.8785046728971963E-2</v>
      </c>
      <c r="L228" s="1">
        <v>9.11E-2</v>
      </c>
      <c r="M228" s="25">
        <f t="shared" si="249"/>
        <v>4.2570093457943922E-2</v>
      </c>
      <c r="R228" s="8">
        <f t="shared" si="257"/>
        <v>0</v>
      </c>
      <c r="U228" s="8">
        <f t="shared" si="258"/>
        <v>0</v>
      </c>
      <c r="X228" s="8">
        <f t="shared" si="259"/>
        <v>0</v>
      </c>
      <c r="AA228" s="8">
        <f t="shared" si="260"/>
        <v>0</v>
      </c>
      <c r="AD228" s="8">
        <f t="shared" si="261"/>
        <v>0</v>
      </c>
      <c r="AG228" s="8">
        <f t="shared" si="262"/>
        <v>0</v>
      </c>
      <c r="AJ228" s="1">
        <v>110</v>
      </c>
      <c r="AK228" s="8">
        <v>1643</v>
      </c>
      <c r="AQ228" s="40">
        <f t="shared" si="250"/>
        <v>0</v>
      </c>
      <c r="AR228" s="40">
        <f t="shared" si="263"/>
        <v>0</v>
      </c>
      <c r="AS228" s="40">
        <f t="shared" si="251"/>
        <v>0</v>
      </c>
      <c r="AT228" s="41">
        <f t="shared" si="264"/>
        <v>0</v>
      </c>
      <c r="AU228" s="49"/>
      <c r="AV228" s="50">
        <f t="shared" si="252"/>
        <v>0</v>
      </c>
      <c r="AW228" s="51"/>
      <c r="AX228" s="51">
        <f t="shared" si="265"/>
        <v>0</v>
      </c>
      <c r="AY228" s="50">
        <f t="shared" si="253"/>
        <v>0</v>
      </c>
      <c r="AZ228" s="51"/>
      <c r="BA228" s="51">
        <f t="shared" si="266"/>
        <v>0</v>
      </c>
      <c r="BB228" s="50">
        <f t="shared" si="254"/>
        <v>0</v>
      </c>
      <c r="BC228" s="51"/>
      <c r="BD228" s="51">
        <f t="shared" si="267"/>
        <v>0</v>
      </c>
      <c r="BE228" s="50">
        <f t="shared" si="255"/>
        <v>0</v>
      </c>
      <c r="BF228" s="51"/>
      <c r="BG228" s="51">
        <f t="shared" si="268"/>
        <v>0</v>
      </c>
      <c r="BH228" s="50">
        <f t="shared" si="256"/>
        <v>0</v>
      </c>
      <c r="BS228" s="106">
        <f t="shared" si="269"/>
        <v>0</v>
      </c>
      <c r="BT228" s="111">
        <f t="shared" si="270"/>
        <v>0</v>
      </c>
      <c r="BU228" s="111">
        <f t="shared" si="271"/>
        <v>0</v>
      </c>
      <c r="BV228" s="111">
        <f t="shared" si="272"/>
        <v>0</v>
      </c>
      <c r="BW228" s="111">
        <f t="shared" si="273"/>
        <v>0</v>
      </c>
      <c r="BX228" s="111">
        <f t="shared" si="274"/>
        <v>0</v>
      </c>
      <c r="BY228" s="111">
        <f t="shared" si="275"/>
        <v>0</v>
      </c>
      <c r="BZ228" s="111">
        <f t="shared" si="276"/>
        <v>0</v>
      </c>
      <c r="CA228" s="115">
        <f t="shared" si="277"/>
        <v>0</v>
      </c>
    </row>
    <row r="229" spans="1:87" x14ac:dyDescent="0.25">
      <c r="C229" s="10" t="s">
        <v>34</v>
      </c>
      <c r="E229" s="1">
        <f t="shared" si="245"/>
        <v>0</v>
      </c>
      <c r="G229" s="8">
        <f t="shared" si="246"/>
        <v>0</v>
      </c>
      <c r="I229" s="25">
        <f t="shared" si="247"/>
        <v>0</v>
      </c>
      <c r="J229" s="1">
        <v>8.3099999999999993E-2</v>
      </c>
      <c r="K229" s="18">
        <f t="shared" si="248"/>
        <v>3.8831775700934573E-2</v>
      </c>
      <c r="L229" s="1">
        <v>9.0200000000000002E-2</v>
      </c>
      <c r="M229" s="25">
        <f t="shared" si="249"/>
        <v>4.2149532710280373E-2</v>
      </c>
      <c r="R229" s="8">
        <f t="shared" si="257"/>
        <v>0</v>
      </c>
      <c r="U229" s="8">
        <f t="shared" si="258"/>
        <v>0</v>
      </c>
      <c r="X229" s="8">
        <f t="shared" si="259"/>
        <v>0</v>
      </c>
      <c r="AA229" s="8">
        <f t="shared" si="260"/>
        <v>0</v>
      </c>
      <c r="AD229" s="8">
        <f t="shared" si="261"/>
        <v>0</v>
      </c>
      <c r="AG229" s="8">
        <f t="shared" si="262"/>
        <v>0</v>
      </c>
      <c r="AJ229" s="1">
        <v>110</v>
      </c>
      <c r="AK229" s="8">
        <v>1646</v>
      </c>
      <c r="AQ229" s="40">
        <f t="shared" si="250"/>
        <v>0</v>
      </c>
      <c r="AR229" s="40">
        <f t="shared" si="263"/>
        <v>0</v>
      </c>
      <c r="AS229" s="40">
        <f t="shared" si="251"/>
        <v>0</v>
      </c>
      <c r="AT229" s="41">
        <f t="shared" si="264"/>
        <v>0</v>
      </c>
      <c r="AU229" s="49"/>
      <c r="AV229" s="50">
        <f t="shared" si="252"/>
        <v>0</v>
      </c>
      <c r="AW229" s="51"/>
      <c r="AX229" s="51">
        <f t="shared" si="265"/>
        <v>0</v>
      </c>
      <c r="AY229" s="50">
        <f t="shared" si="253"/>
        <v>0</v>
      </c>
      <c r="AZ229" s="51"/>
      <c r="BA229" s="51">
        <f t="shared" si="266"/>
        <v>0</v>
      </c>
      <c r="BB229" s="50">
        <f t="shared" si="254"/>
        <v>0</v>
      </c>
      <c r="BC229" s="51"/>
      <c r="BD229" s="51">
        <f t="shared" si="267"/>
        <v>0</v>
      </c>
      <c r="BE229" s="50">
        <f t="shared" si="255"/>
        <v>0</v>
      </c>
      <c r="BF229" s="51"/>
      <c r="BG229" s="51">
        <f t="shared" si="268"/>
        <v>0</v>
      </c>
      <c r="BH229" s="50">
        <f t="shared" si="256"/>
        <v>0</v>
      </c>
      <c r="BS229" s="106">
        <f t="shared" si="269"/>
        <v>0</v>
      </c>
      <c r="BT229" s="111">
        <f t="shared" si="270"/>
        <v>0</v>
      </c>
      <c r="BU229" s="111">
        <f t="shared" si="271"/>
        <v>0</v>
      </c>
      <c r="BV229" s="111">
        <f t="shared" si="272"/>
        <v>0</v>
      </c>
      <c r="BW229" s="111">
        <f t="shared" si="273"/>
        <v>0</v>
      </c>
      <c r="BX229" s="111">
        <f t="shared" si="274"/>
        <v>0</v>
      </c>
      <c r="BY229" s="111">
        <f t="shared" si="275"/>
        <v>0</v>
      </c>
      <c r="BZ229" s="111">
        <f t="shared" si="276"/>
        <v>0</v>
      </c>
      <c r="CA229" s="115">
        <f t="shared" si="277"/>
        <v>0</v>
      </c>
    </row>
    <row r="230" spans="1:87" x14ac:dyDescent="0.25">
      <c r="C230" s="10" t="s">
        <v>29</v>
      </c>
      <c r="E230" s="1">
        <f t="shared" si="245"/>
        <v>0</v>
      </c>
      <c r="G230" s="8">
        <f t="shared" si="246"/>
        <v>0</v>
      </c>
      <c r="I230" s="25">
        <f t="shared" si="247"/>
        <v>0</v>
      </c>
      <c r="K230" s="18">
        <f t="shared" si="248"/>
        <v>0</v>
      </c>
      <c r="M230" s="25">
        <f t="shared" si="249"/>
        <v>0</v>
      </c>
      <c r="R230" s="8">
        <f t="shared" si="257"/>
        <v>0</v>
      </c>
      <c r="U230" s="8">
        <f t="shared" si="258"/>
        <v>0</v>
      </c>
      <c r="X230" s="8">
        <f t="shared" si="259"/>
        <v>0</v>
      </c>
      <c r="AA230" s="8">
        <f t="shared" si="260"/>
        <v>0</v>
      </c>
      <c r="AD230" s="8">
        <f t="shared" si="261"/>
        <v>0</v>
      </c>
      <c r="AG230" s="8">
        <f t="shared" si="262"/>
        <v>0</v>
      </c>
      <c r="AQ230" s="40">
        <f t="shared" si="250"/>
        <v>0</v>
      </c>
      <c r="AR230" s="40">
        <f t="shared" si="263"/>
        <v>0</v>
      </c>
      <c r="AS230" s="40">
        <f t="shared" si="251"/>
        <v>0</v>
      </c>
      <c r="AT230" s="41">
        <f t="shared" si="264"/>
        <v>0</v>
      </c>
      <c r="AU230" s="49"/>
      <c r="AV230" s="50">
        <f t="shared" si="252"/>
        <v>0</v>
      </c>
      <c r="AW230" s="51"/>
      <c r="AX230" s="51">
        <f t="shared" si="265"/>
        <v>0</v>
      </c>
      <c r="AY230" s="50">
        <f t="shared" si="253"/>
        <v>0</v>
      </c>
      <c r="AZ230" s="51"/>
      <c r="BA230" s="51">
        <f t="shared" si="266"/>
        <v>0</v>
      </c>
      <c r="BB230" s="50">
        <f t="shared" si="254"/>
        <v>0</v>
      </c>
      <c r="BC230" s="51"/>
      <c r="BD230" s="51">
        <f t="shared" si="267"/>
        <v>0</v>
      </c>
      <c r="BE230" s="50">
        <f t="shared" si="255"/>
        <v>0</v>
      </c>
      <c r="BF230" s="51"/>
      <c r="BG230" s="51">
        <f t="shared" si="268"/>
        <v>0</v>
      </c>
      <c r="BH230" s="50">
        <f t="shared" si="256"/>
        <v>0</v>
      </c>
      <c r="BS230" s="106">
        <f t="shared" si="269"/>
        <v>0</v>
      </c>
      <c r="BT230" s="111">
        <f t="shared" si="270"/>
        <v>0</v>
      </c>
      <c r="BU230" s="111">
        <f t="shared" si="271"/>
        <v>0</v>
      </c>
      <c r="BV230" s="111">
        <f t="shared" si="272"/>
        <v>0</v>
      </c>
      <c r="BW230" s="111">
        <f t="shared" si="273"/>
        <v>0</v>
      </c>
      <c r="BX230" s="111">
        <f t="shared" si="274"/>
        <v>0</v>
      </c>
      <c r="BY230" s="111">
        <f t="shared" si="275"/>
        <v>0</v>
      </c>
      <c r="BZ230" s="111">
        <f t="shared" si="276"/>
        <v>0</v>
      </c>
      <c r="CA230" s="115">
        <f t="shared" si="277"/>
        <v>0</v>
      </c>
    </row>
    <row r="231" spans="1:87" x14ac:dyDescent="0.25">
      <c r="C231" s="10" t="s">
        <v>30</v>
      </c>
      <c r="E231" s="1">
        <f t="shared" si="245"/>
        <v>0</v>
      </c>
      <c r="G231" s="8">
        <f t="shared" si="246"/>
        <v>0</v>
      </c>
      <c r="I231" s="25">
        <f t="shared" si="247"/>
        <v>0</v>
      </c>
      <c r="K231" s="18">
        <f t="shared" si="248"/>
        <v>0</v>
      </c>
      <c r="M231" s="25">
        <f t="shared" si="249"/>
        <v>0</v>
      </c>
      <c r="R231" s="8">
        <f t="shared" si="257"/>
        <v>0</v>
      </c>
      <c r="U231" s="8">
        <f t="shared" si="258"/>
        <v>0</v>
      </c>
      <c r="X231" s="8">
        <f t="shared" si="259"/>
        <v>0</v>
      </c>
      <c r="AA231" s="8">
        <f t="shared" si="260"/>
        <v>0</v>
      </c>
      <c r="AD231" s="8">
        <f t="shared" si="261"/>
        <v>0</v>
      </c>
      <c r="AG231" s="8">
        <f t="shared" si="262"/>
        <v>0</v>
      </c>
      <c r="AQ231" s="40">
        <f t="shared" si="250"/>
        <v>0</v>
      </c>
      <c r="AR231" s="40">
        <f t="shared" si="263"/>
        <v>0</v>
      </c>
      <c r="AS231" s="40">
        <f t="shared" si="251"/>
        <v>0</v>
      </c>
      <c r="AT231" s="41">
        <f t="shared" si="264"/>
        <v>0</v>
      </c>
      <c r="AU231" s="49"/>
      <c r="AV231" s="50">
        <f t="shared" si="252"/>
        <v>0</v>
      </c>
      <c r="AW231" s="51"/>
      <c r="AX231" s="51">
        <f t="shared" si="265"/>
        <v>0</v>
      </c>
      <c r="AY231" s="50">
        <f t="shared" si="253"/>
        <v>0</v>
      </c>
      <c r="AZ231" s="51"/>
      <c r="BA231" s="51">
        <f t="shared" si="266"/>
        <v>0</v>
      </c>
      <c r="BB231" s="50">
        <f t="shared" si="254"/>
        <v>0</v>
      </c>
      <c r="BC231" s="51"/>
      <c r="BD231" s="51">
        <f t="shared" si="267"/>
        <v>0</v>
      </c>
      <c r="BE231" s="50">
        <f t="shared" si="255"/>
        <v>0</v>
      </c>
      <c r="BF231" s="51"/>
      <c r="BG231" s="51">
        <f t="shared" si="268"/>
        <v>0</v>
      </c>
      <c r="BH231" s="50">
        <f t="shared" si="256"/>
        <v>0</v>
      </c>
      <c r="BS231" s="106">
        <f t="shared" si="269"/>
        <v>0</v>
      </c>
      <c r="BT231" s="111">
        <f t="shared" si="270"/>
        <v>0</v>
      </c>
      <c r="BU231" s="111">
        <f t="shared" si="271"/>
        <v>0</v>
      </c>
      <c r="BV231" s="111">
        <f t="shared" si="272"/>
        <v>0</v>
      </c>
      <c r="BW231" s="111">
        <f t="shared" si="273"/>
        <v>0</v>
      </c>
      <c r="BX231" s="111">
        <f t="shared" si="274"/>
        <v>0</v>
      </c>
      <c r="BY231" s="111">
        <f t="shared" si="275"/>
        <v>0</v>
      </c>
      <c r="BZ231" s="111">
        <f t="shared" si="276"/>
        <v>0</v>
      </c>
      <c r="CA231" s="115">
        <f t="shared" si="277"/>
        <v>0</v>
      </c>
    </row>
    <row r="232" spans="1:87" x14ac:dyDescent="0.25">
      <c r="C232" s="10" t="s">
        <v>10</v>
      </c>
      <c r="E232" s="1">
        <f t="shared" si="245"/>
        <v>0</v>
      </c>
      <c r="G232" s="8">
        <f t="shared" si="246"/>
        <v>0</v>
      </c>
      <c r="I232" s="25">
        <f t="shared" si="247"/>
        <v>0</v>
      </c>
      <c r="K232" s="18">
        <f t="shared" si="248"/>
        <v>0</v>
      </c>
      <c r="M232" s="25">
        <f t="shared" si="249"/>
        <v>0</v>
      </c>
      <c r="R232" s="8">
        <f t="shared" si="257"/>
        <v>0</v>
      </c>
      <c r="U232" s="8">
        <f t="shared" si="258"/>
        <v>0</v>
      </c>
      <c r="X232" s="8">
        <f t="shared" si="259"/>
        <v>0</v>
      </c>
      <c r="AA232" s="8">
        <f t="shared" si="260"/>
        <v>0</v>
      </c>
      <c r="AD232" s="8">
        <f t="shared" si="261"/>
        <v>0</v>
      </c>
      <c r="AG232" s="8">
        <f t="shared" si="262"/>
        <v>0</v>
      </c>
      <c r="AQ232" s="40">
        <f t="shared" si="250"/>
        <v>0</v>
      </c>
      <c r="AR232" s="40">
        <f t="shared" si="263"/>
        <v>0</v>
      </c>
      <c r="AS232" s="40">
        <f t="shared" si="251"/>
        <v>0</v>
      </c>
      <c r="AT232" s="41">
        <f t="shared" si="264"/>
        <v>0</v>
      </c>
      <c r="AU232" s="49"/>
      <c r="AV232" s="50">
        <f t="shared" si="252"/>
        <v>0</v>
      </c>
      <c r="AW232" s="51"/>
      <c r="AX232" s="51">
        <f t="shared" si="265"/>
        <v>0</v>
      </c>
      <c r="AY232" s="50">
        <f t="shared" si="253"/>
        <v>0</v>
      </c>
      <c r="AZ232" s="51"/>
      <c r="BA232" s="51">
        <f t="shared" si="266"/>
        <v>0</v>
      </c>
      <c r="BB232" s="50">
        <f t="shared" si="254"/>
        <v>0</v>
      </c>
      <c r="BC232" s="51"/>
      <c r="BD232" s="51">
        <f t="shared" si="267"/>
        <v>0</v>
      </c>
      <c r="BE232" s="50">
        <f t="shared" si="255"/>
        <v>0</v>
      </c>
      <c r="BF232" s="51"/>
      <c r="BG232" s="51">
        <f t="shared" si="268"/>
        <v>0</v>
      </c>
      <c r="BH232" s="50">
        <f t="shared" si="256"/>
        <v>0</v>
      </c>
      <c r="BS232" s="106">
        <f t="shared" si="269"/>
        <v>0</v>
      </c>
      <c r="BT232" s="111">
        <f t="shared" si="270"/>
        <v>0</v>
      </c>
      <c r="BU232" s="111">
        <f t="shared" si="271"/>
        <v>0</v>
      </c>
      <c r="BV232" s="111">
        <f t="shared" si="272"/>
        <v>0</v>
      </c>
      <c r="BW232" s="111">
        <f t="shared" si="273"/>
        <v>0</v>
      </c>
      <c r="BX232" s="111">
        <f t="shared" si="274"/>
        <v>0</v>
      </c>
      <c r="BY232" s="111">
        <f t="shared" si="275"/>
        <v>0</v>
      </c>
      <c r="BZ232" s="111">
        <f t="shared" si="276"/>
        <v>0</v>
      </c>
      <c r="CA232" s="115">
        <f t="shared" si="277"/>
        <v>0</v>
      </c>
    </row>
    <row r="233" spans="1:87" x14ac:dyDescent="0.25">
      <c r="C233" s="10" t="s">
        <v>35</v>
      </c>
      <c r="E233" s="1">
        <f t="shared" si="245"/>
        <v>0</v>
      </c>
      <c r="G233" s="8">
        <f t="shared" si="246"/>
        <v>0</v>
      </c>
      <c r="I233" s="25">
        <f t="shared" si="247"/>
        <v>0</v>
      </c>
      <c r="K233" s="18">
        <f t="shared" si="248"/>
        <v>0</v>
      </c>
      <c r="M233" s="25">
        <f t="shared" si="249"/>
        <v>0</v>
      </c>
      <c r="R233" s="8">
        <f t="shared" si="257"/>
        <v>0</v>
      </c>
      <c r="U233" s="8">
        <f t="shared" si="258"/>
        <v>0</v>
      </c>
      <c r="X233" s="8">
        <f t="shared" si="259"/>
        <v>0</v>
      </c>
      <c r="AA233" s="8">
        <f t="shared" si="260"/>
        <v>0</v>
      </c>
      <c r="AD233" s="8">
        <f t="shared" si="261"/>
        <v>0</v>
      </c>
      <c r="AG233" s="8">
        <f t="shared" si="262"/>
        <v>0</v>
      </c>
      <c r="AQ233" s="40">
        <f t="shared" si="250"/>
        <v>0</v>
      </c>
      <c r="AR233" s="40">
        <f t="shared" si="263"/>
        <v>0</v>
      </c>
      <c r="AS233" s="40">
        <f t="shared" si="251"/>
        <v>0</v>
      </c>
      <c r="AT233" s="41">
        <f t="shared" si="264"/>
        <v>0</v>
      </c>
      <c r="AU233" s="49"/>
      <c r="AV233" s="50">
        <f t="shared" si="252"/>
        <v>0</v>
      </c>
      <c r="AW233" s="51"/>
      <c r="AX233" s="51">
        <f t="shared" si="265"/>
        <v>0</v>
      </c>
      <c r="AY233" s="50">
        <f t="shared" si="253"/>
        <v>0</v>
      </c>
      <c r="AZ233" s="51"/>
      <c r="BA233" s="51">
        <f t="shared" si="266"/>
        <v>0</v>
      </c>
      <c r="BB233" s="50">
        <f t="shared" si="254"/>
        <v>0</v>
      </c>
      <c r="BC233" s="51"/>
      <c r="BD233" s="51">
        <f t="shared" si="267"/>
        <v>0</v>
      </c>
      <c r="BE233" s="50">
        <f t="shared" si="255"/>
        <v>0</v>
      </c>
      <c r="BF233" s="51"/>
      <c r="BG233" s="51">
        <f t="shared" si="268"/>
        <v>0</v>
      </c>
      <c r="BH233" s="50">
        <f t="shared" si="256"/>
        <v>0</v>
      </c>
      <c r="BS233" s="106">
        <f t="shared" si="269"/>
        <v>0</v>
      </c>
      <c r="BT233" s="111">
        <f t="shared" si="270"/>
        <v>0</v>
      </c>
      <c r="BU233" s="111">
        <f t="shared" si="271"/>
        <v>0</v>
      </c>
      <c r="BV233" s="111">
        <f t="shared" si="272"/>
        <v>0</v>
      </c>
      <c r="BW233" s="111">
        <f t="shared" si="273"/>
        <v>0</v>
      </c>
      <c r="BX233" s="111">
        <f t="shared" si="274"/>
        <v>0</v>
      </c>
      <c r="BY233" s="111">
        <f t="shared" si="275"/>
        <v>0</v>
      </c>
      <c r="BZ233" s="111">
        <f t="shared" si="276"/>
        <v>0</v>
      </c>
      <c r="CA233" s="115">
        <f t="shared" si="277"/>
        <v>0</v>
      </c>
    </row>
    <row r="234" spans="1:87" x14ac:dyDescent="0.25">
      <c r="C234" s="10" t="s">
        <v>36</v>
      </c>
      <c r="E234" s="1">
        <f t="shared" si="245"/>
        <v>0</v>
      </c>
      <c r="G234" s="8">
        <f t="shared" si="246"/>
        <v>0</v>
      </c>
      <c r="I234" s="25">
        <f t="shared" si="247"/>
        <v>0</v>
      </c>
      <c r="J234" s="1">
        <v>4.7399999999999998E-2</v>
      </c>
      <c r="K234" s="18">
        <f t="shared" si="248"/>
        <v>2.2149532710280372E-2</v>
      </c>
      <c r="M234" s="25">
        <f t="shared" si="249"/>
        <v>0</v>
      </c>
      <c r="R234" s="8">
        <f t="shared" si="257"/>
        <v>0</v>
      </c>
      <c r="U234" s="8">
        <f t="shared" si="258"/>
        <v>0</v>
      </c>
      <c r="X234" s="8">
        <f t="shared" si="259"/>
        <v>0</v>
      </c>
      <c r="AA234" s="8">
        <f t="shared" si="260"/>
        <v>0</v>
      </c>
      <c r="AD234" s="8">
        <f t="shared" si="261"/>
        <v>0</v>
      </c>
      <c r="AG234" s="8">
        <f t="shared" si="262"/>
        <v>0</v>
      </c>
      <c r="AQ234" s="40">
        <f t="shared" si="250"/>
        <v>0</v>
      </c>
      <c r="AR234" s="40">
        <f t="shared" si="263"/>
        <v>0</v>
      </c>
      <c r="AS234" s="40">
        <f t="shared" si="251"/>
        <v>0</v>
      </c>
      <c r="AT234" s="41">
        <f t="shared" si="264"/>
        <v>0</v>
      </c>
      <c r="AU234" s="49"/>
      <c r="AV234" s="50">
        <f t="shared" si="252"/>
        <v>0</v>
      </c>
      <c r="AW234" s="51"/>
      <c r="AX234" s="51">
        <f t="shared" si="265"/>
        <v>0</v>
      </c>
      <c r="AY234" s="50">
        <f t="shared" si="253"/>
        <v>0</v>
      </c>
      <c r="AZ234" s="51"/>
      <c r="BA234" s="51">
        <f t="shared" si="266"/>
        <v>0</v>
      </c>
      <c r="BB234" s="50">
        <f t="shared" si="254"/>
        <v>0</v>
      </c>
      <c r="BC234" s="51"/>
      <c r="BD234" s="51">
        <f t="shared" si="267"/>
        <v>0</v>
      </c>
      <c r="BE234" s="50">
        <f t="shared" si="255"/>
        <v>0</v>
      </c>
      <c r="BF234" s="51"/>
      <c r="BG234" s="51">
        <f t="shared" si="268"/>
        <v>0</v>
      </c>
      <c r="BH234" s="50">
        <f t="shared" si="256"/>
        <v>0</v>
      </c>
      <c r="BS234" s="106">
        <f t="shared" si="269"/>
        <v>0</v>
      </c>
      <c r="BT234" s="111">
        <f t="shared" si="270"/>
        <v>0</v>
      </c>
      <c r="BU234" s="111">
        <f t="shared" si="271"/>
        <v>0</v>
      </c>
      <c r="BV234" s="111">
        <f t="shared" si="272"/>
        <v>0</v>
      </c>
      <c r="BW234" s="111">
        <f t="shared" si="273"/>
        <v>0</v>
      </c>
      <c r="BX234" s="111">
        <f t="shared" si="274"/>
        <v>0</v>
      </c>
      <c r="BY234" s="111">
        <f t="shared" si="275"/>
        <v>0</v>
      </c>
      <c r="BZ234" s="111">
        <f t="shared" si="276"/>
        <v>0</v>
      </c>
      <c r="CA234" s="115">
        <f t="shared" si="277"/>
        <v>0</v>
      </c>
    </row>
    <row r="235" spans="1:87" x14ac:dyDescent="0.25">
      <c r="A235" s="5" t="s">
        <v>20</v>
      </c>
      <c r="B235" s="5" t="s">
        <v>9</v>
      </c>
      <c r="C235" s="10" t="s">
        <v>31</v>
      </c>
      <c r="D235" s="1">
        <v>2.2999999999999998</v>
      </c>
      <c r="E235" s="1">
        <f t="shared" si="245"/>
        <v>2.5081788440567064E-9</v>
      </c>
      <c r="F235" s="1">
        <v>1.2</v>
      </c>
      <c r="G235" s="8">
        <f t="shared" si="246"/>
        <v>1.3086150490730641E-9</v>
      </c>
      <c r="H235" s="1">
        <v>6.0600000000000001E-2</v>
      </c>
      <c r="I235" s="25">
        <f t="shared" si="247"/>
        <v>3.0668016194331986E-5</v>
      </c>
      <c r="J235" s="1">
        <v>8.4699999999999998E-2</v>
      </c>
      <c r="K235" s="18">
        <f t="shared" si="248"/>
        <v>3.9579439252336444E-2</v>
      </c>
      <c r="L235" s="1">
        <v>8.0699999999999994E-2</v>
      </c>
      <c r="M235" s="25">
        <f t="shared" si="249"/>
        <v>3.771028037383177E-2</v>
      </c>
      <c r="N235" s="1" t="s">
        <v>43</v>
      </c>
      <c r="P235" s="1">
        <v>1089</v>
      </c>
      <c r="Q235" s="1">
        <v>662</v>
      </c>
      <c r="R235" s="8">
        <f t="shared" si="257"/>
        <v>427</v>
      </c>
      <c r="S235" s="1">
        <v>987</v>
      </c>
      <c r="T235" s="1">
        <v>586</v>
      </c>
      <c r="U235" s="8">
        <f t="shared" si="258"/>
        <v>401</v>
      </c>
      <c r="V235" s="1">
        <v>1206</v>
      </c>
      <c r="W235" s="1">
        <v>744</v>
      </c>
      <c r="X235" s="8">
        <f t="shared" si="259"/>
        <v>462</v>
      </c>
      <c r="AA235" s="8">
        <f t="shared" si="260"/>
        <v>0</v>
      </c>
      <c r="AD235" s="8">
        <f t="shared" si="261"/>
        <v>0</v>
      </c>
      <c r="AG235" s="8">
        <f t="shared" si="262"/>
        <v>0</v>
      </c>
      <c r="AH235" s="1">
        <v>149</v>
      </c>
      <c r="AI235" s="8">
        <v>1421</v>
      </c>
      <c r="AJ235" s="1">
        <v>120</v>
      </c>
      <c r="AK235" s="8">
        <v>1643</v>
      </c>
      <c r="AL235" s="1">
        <v>129</v>
      </c>
      <c r="AM235" s="8">
        <v>1856</v>
      </c>
      <c r="AP235" s="1">
        <v>35.200000000000003</v>
      </c>
      <c r="AQ235" s="40">
        <f t="shared" si="250"/>
        <v>3.5483870967741939</v>
      </c>
      <c r="AR235" s="40">
        <f t="shared" si="263"/>
        <v>24.641577060931905</v>
      </c>
      <c r="AS235" s="40">
        <f t="shared" si="251"/>
        <v>6.3870967741935489</v>
      </c>
      <c r="AT235" s="41">
        <f t="shared" si="264"/>
        <v>44.354838709677423</v>
      </c>
      <c r="AU235" s="49">
        <v>1.5</v>
      </c>
      <c r="AV235" s="50">
        <f t="shared" si="252"/>
        <v>3.0612244897959182</v>
      </c>
      <c r="AW235" s="51">
        <v>2.9</v>
      </c>
      <c r="AX235" s="51">
        <f t="shared" si="265"/>
        <v>1.4</v>
      </c>
      <c r="AY235" s="50">
        <f t="shared" si="253"/>
        <v>2.8571428571428572</v>
      </c>
      <c r="AZ235" s="51">
        <v>3.1</v>
      </c>
      <c r="BA235" s="51">
        <f t="shared" si="266"/>
        <v>1.6</v>
      </c>
      <c r="BB235" s="50">
        <f t="shared" si="254"/>
        <v>3.2653061224489797</v>
      </c>
      <c r="BC235" s="51">
        <v>3.3</v>
      </c>
      <c r="BD235" s="51">
        <f t="shared" si="267"/>
        <v>1.7999999999999998</v>
      </c>
      <c r="BE235" s="50">
        <f t="shared" si="255"/>
        <v>3.6734693877551017</v>
      </c>
      <c r="BF235" s="51">
        <v>2.2999999999999998</v>
      </c>
      <c r="BG235" s="51">
        <f t="shared" si="268"/>
        <v>0.79999999999999982</v>
      </c>
      <c r="BH235" s="50">
        <f t="shared" si="256"/>
        <v>1.6326530612244894</v>
      </c>
      <c r="BI235" s="1">
        <v>23.3</v>
      </c>
      <c r="BJ235" s="106">
        <v>2.4409999999999998</v>
      </c>
      <c r="BK235" s="111">
        <v>5.16</v>
      </c>
      <c r="BL235" s="111">
        <v>3.48</v>
      </c>
      <c r="BM235" s="111">
        <v>6.4409999999999998</v>
      </c>
      <c r="BN235" s="111">
        <v>10.081</v>
      </c>
      <c r="BO235" s="111">
        <v>8.641</v>
      </c>
      <c r="BP235" s="111">
        <v>12.641</v>
      </c>
      <c r="BQ235" s="111">
        <v>19.8</v>
      </c>
      <c r="BR235" s="111">
        <v>24.2</v>
      </c>
      <c r="BS235" s="106">
        <f t="shared" si="269"/>
        <v>1.4804999999999999</v>
      </c>
      <c r="BT235" s="111">
        <f t="shared" si="270"/>
        <v>3.6399999999999997</v>
      </c>
      <c r="BU235" s="111">
        <f t="shared" si="271"/>
        <v>5.1204999999999998</v>
      </c>
      <c r="BV235" s="111">
        <f t="shared" si="272"/>
        <v>2.2000000000000002</v>
      </c>
      <c r="BW235" s="111">
        <f t="shared" si="273"/>
        <v>3.6805000000000003</v>
      </c>
      <c r="BX235" s="111">
        <f t="shared" si="274"/>
        <v>7.1590000000000007</v>
      </c>
      <c r="BY235" s="111">
        <f t="shared" si="275"/>
        <v>5.4819999999999993</v>
      </c>
      <c r="BZ235" s="111">
        <f t="shared" si="276"/>
        <v>1.237000000000001</v>
      </c>
      <c r="CA235" s="115">
        <f t="shared" si="277"/>
        <v>4.3999999999999986</v>
      </c>
      <c r="CB235" s="122">
        <f>BK235/$BJ235</f>
        <v>2.1138877509217537</v>
      </c>
      <c r="CC235" s="122">
        <f t="shared" ref="CC235" si="299">BL235/$BJ235</f>
        <v>1.4256452273658338</v>
      </c>
      <c r="CD235" s="122">
        <f t="shared" ref="CD235" si="300">BM235/$BJ235</f>
        <v>2.6386726751331424</v>
      </c>
      <c r="CE235" s="122">
        <f t="shared" ref="CE235" si="301">BN235/$BJ235</f>
        <v>4.1298648095043013</v>
      </c>
      <c r="CF235" s="122">
        <f t="shared" ref="CF235" si="302">BO235/$BJ235</f>
        <v>3.5399426464563706</v>
      </c>
      <c r="CG235" s="122">
        <f t="shared" ref="CG235" si="303">BP235/$BJ235</f>
        <v>5.178615321589513</v>
      </c>
      <c r="CH235" s="122">
        <f t="shared" ref="CH235" si="304">BQ235/$BJ235</f>
        <v>8.1114297419090544</v>
      </c>
      <c r="CI235" s="92">
        <f t="shared" ref="CI235" si="305">BR235/$BJ235</f>
        <v>9.9139696845555108</v>
      </c>
    </row>
    <row r="236" spans="1:87" x14ac:dyDescent="0.25">
      <c r="C236" s="10" t="s">
        <v>32</v>
      </c>
      <c r="D236" s="1">
        <v>2.4</v>
      </c>
      <c r="E236" s="1">
        <f t="shared" si="245"/>
        <v>2.6172300981461283E-9</v>
      </c>
      <c r="F236" s="1">
        <v>1.3</v>
      </c>
      <c r="G236" s="8">
        <f t="shared" si="246"/>
        <v>1.4176663031624862E-9</v>
      </c>
      <c r="H236" s="1">
        <v>6.08E-2</v>
      </c>
      <c r="I236" s="25">
        <f t="shared" si="247"/>
        <v>3.0769230769230768E-5</v>
      </c>
      <c r="J236" s="1">
        <v>8.3000000000000004E-2</v>
      </c>
      <c r="K236" s="18">
        <f t="shared" si="248"/>
        <v>3.8785046728971963E-2</v>
      </c>
      <c r="L236" s="1">
        <v>8.0600000000000005E-2</v>
      </c>
      <c r="M236" s="25">
        <f t="shared" si="249"/>
        <v>3.7663551401869159E-2</v>
      </c>
      <c r="P236" s="1">
        <v>1094</v>
      </c>
      <c r="Q236" s="1">
        <v>653</v>
      </c>
      <c r="R236" s="8">
        <f t="shared" si="257"/>
        <v>441</v>
      </c>
      <c r="S236" s="1">
        <v>980</v>
      </c>
      <c r="T236" s="1">
        <v>589</v>
      </c>
      <c r="U236" s="8">
        <f t="shared" si="258"/>
        <v>391</v>
      </c>
      <c r="V236" s="1">
        <v>1206</v>
      </c>
      <c r="W236" s="1">
        <v>732</v>
      </c>
      <c r="X236" s="8">
        <f t="shared" si="259"/>
        <v>474</v>
      </c>
      <c r="AA236" s="8">
        <f t="shared" si="260"/>
        <v>0</v>
      </c>
      <c r="AD236" s="8">
        <f t="shared" si="261"/>
        <v>0</v>
      </c>
      <c r="AG236" s="8">
        <f t="shared" si="262"/>
        <v>0</v>
      </c>
      <c r="AH236" s="1">
        <v>151</v>
      </c>
      <c r="AI236" s="8">
        <v>1416</v>
      </c>
      <c r="AJ236" s="1">
        <v>161</v>
      </c>
      <c r="AK236" s="8">
        <v>1597</v>
      </c>
      <c r="AL236" s="1">
        <v>131</v>
      </c>
      <c r="AM236" s="8">
        <v>1853</v>
      </c>
      <c r="AQ236" s="40">
        <f t="shared" si="250"/>
        <v>0</v>
      </c>
      <c r="AR236" s="40">
        <f t="shared" si="263"/>
        <v>0</v>
      </c>
      <c r="AS236" s="40">
        <f t="shared" si="251"/>
        <v>0</v>
      </c>
      <c r="AT236" s="41">
        <f t="shared" si="264"/>
        <v>0</v>
      </c>
      <c r="AU236" s="49"/>
      <c r="AV236" s="50">
        <f t="shared" si="252"/>
        <v>0</v>
      </c>
      <c r="AW236" s="51"/>
      <c r="AX236" s="51">
        <f t="shared" si="265"/>
        <v>0</v>
      </c>
      <c r="AY236" s="50">
        <f t="shared" si="253"/>
        <v>0</v>
      </c>
      <c r="AZ236" s="51"/>
      <c r="BA236" s="51">
        <f t="shared" si="266"/>
        <v>0</v>
      </c>
      <c r="BB236" s="50">
        <f t="shared" si="254"/>
        <v>0</v>
      </c>
      <c r="BC236" s="51"/>
      <c r="BD236" s="51">
        <f t="shared" si="267"/>
        <v>0</v>
      </c>
      <c r="BE236" s="50">
        <f t="shared" si="255"/>
        <v>0</v>
      </c>
      <c r="BF236" s="51"/>
      <c r="BG236" s="51">
        <f t="shared" si="268"/>
        <v>0</v>
      </c>
      <c r="BH236" s="50">
        <f t="shared" si="256"/>
        <v>0</v>
      </c>
      <c r="BS236" s="106">
        <f t="shared" si="269"/>
        <v>0</v>
      </c>
      <c r="BT236" s="111">
        <f t="shared" si="270"/>
        <v>0</v>
      </c>
      <c r="BU236" s="111">
        <f t="shared" si="271"/>
        <v>0</v>
      </c>
      <c r="BV236" s="111">
        <f t="shared" si="272"/>
        <v>0</v>
      </c>
      <c r="BW236" s="111">
        <f t="shared" si="273"/>
        <v>0</v>
      </c>
      <c r="BX236" s="111">
        <f t="shared" si="274"/>
        <v>0</v>
      </c>
      <c r="BY236" s="111">
        <f t="shared" si="275"/>
        <v>0</v>
      </c>
      <c r="BZ236" s="111">
        <f t="shared" si="276"/>
        <v>0</v>
      </c>
      <c r="CA236" s="115">
        <f t="shared" si="277"/>
        <v>0</v>
      </c>
    </row>
    <row r="237" spans="1:87" x14ac:dyDescent="0.25">
      <c r="C237" s="10" t="s">
        <v>33</v>
      </c>
      <c r="D237" s="1">
        <v>3.2</v>
      </c>
      <c r="E237" s="1">
        <f t="shared" si="245"/>
        <v>3.4896401308615052E-9</v>
      </c>
      <c r="F237" s="1">
        <v>1.1000000000000001</v>
      </c>
      <c r="G237" s="8">
        <f t="shared" si="246"/>
        <v>1.1995637949836423E-9</v>
      </c>
      <c r="I237" s="25">
        <f t="shared" si="247"/>
        <v>0</v>
      </c>
      <c r="J237" s="1">
        <v>8.4400000000000003E-2</v>
      </c>
      <c r="K237" s="18">
        <f t="shared" si="248"/>
        <v>3.9439252336448599E-2</v>
      </c>
      <c r="L237" s="1">
        <v>8.1500000000000003E-2</v>
      </c>
      <c r="M237" s="25">
        <f t="shared" si="249"/>
        <v>3.8084112149532709E-2</v>
      </c>
      <c r="R237" s="8">
        <f t="shared" si="257"/>
        <v>0</v>
      </c>
      <c r="U237" s="8">
        <f t="shared" si="258"/>
        <v>0</v>
      </c>
      <c r="X237" s="8">
        <f t="shared" si="259"/>
        <v>0</v>
      </c>
      <c r="Y237" s="31">
        <v>775</v>
      </c>
      <c r="Z237" s="32">
        <v>755</v>
      </c>
      <c r="AA237" s="8">
        <f t="shared" si="260"/>
        <v>765</v>
      </c>
      <c r="AB237" s="1">
        <v>865</v>
      </c>
      <c r="AC237" s="32">
        <v>845</v>
      </c>
      <c r="AD237" s="8">
        <f t="shared" si="261"/>
        <v>855</v>
      </c>
      <c r="AE237" s="1">
        <v>950</v>
      </c>
      <c r="AF237" s="1">
        <v>930</v>
      </c>
      <c r="AG237" s="8">
        <f t="shared" si="262"/>
        <v>940</v>
      </c>
      <c r="AH237" s="1">
        <v>145</v>
      </c>
      <c r="AI237" s="8">
        <v>1425</v>
      </c>
      <c r="AJ237" s="1">
        <v>118</v>
      </c>
      <c r="AK237" s="8">
        <v>1647</v>
      </c>
      <c r="AL237" s="1">
        <v>125</v>
      </c>
      <c r="AM237" s="8">
        <v>1860</v>
      </c>
      <c r="AQ237" s="40">
        <f t="shared" si="250"/>
        <v>0</v>
      </c>
      <c r="AR237" s="40">
        <f t="shared" si="263"/>
        <v>0</v>
      </c>
      <c r="AS237" s="40">
        <f t="shared" si="251"/>
        <v>0</v>
      </c>
      <c r="AT237" s="41">
        <f t="shared" si="264"/>
        <v>0</v>
      </c>
      <c r="AU237" s="49"/>
      <c r="AV237" s="50">
        <f t="shared" si="252"/>
        <v>0</v>
      </c>
      <c r="AW237" s="51"/>
      <c r="AX237" s="51">
        <f t="shared" si="265"/>
        <v>0</v>
      </c>
      <c r="AY237" s="50">
        <f t="shared" si="253"/>
        <v>0</v>
      </c>
      <c r="AZ237" s="51"/>
      <c r="BA237" s="51">
        <f t="shared" si="266"/>
        <v>0</v>
      </c>
      <c r="BB237" s="50">
        <f t="shared" si="254"/>
        <v>0</v>
      </c>
      <c r="BC237" s="51"/>
      <c r="BD237" s="51">
        <f t="shared" si="267"/>
        <v>0</v>
      </c>
      <c r="BE237" s="50">
        <f t="shared" si="255"/>
        <v>0</v>
      </c>
      <c r="BF237" s="51"/>
      <c r="BG237" s="51">
        <f t="shared" si="268"/>
        <v>0</v>
      </c>
      <c r="BH237" s="50">
        <f t="shared" si="256"/>
        <v>0</v>
      </c>
      <c r="BS237" s="106">
        <f t="shared" si="269"/>
        <v>0</v>
      </c>
      <c r="BT237" s="111">
        <f t="shared" si="270"/>
        <v>0</v>
      </c>
      <c r="BU237" s="111">
        <f t="shared" si="271"/>
        <v>0</v>
      </c>
      <c r="BV237" s="111">
        <f t="shared" si="272"/>
        <v>0</v>
      </c>
      <c r="BW237" s="111">
        <f t="shared" si="273"/>
        <v>0</v>
      </c>
      <c r="BX237" s="111">
        <f t="shared" si="274"/>
        <v>0</v>
      </c>
      <c r="BY237" s="111">
        <f t="shared" si="275"/>
        <v>0</v>
      </c>
      <c r="BZ237" s="111">
        <f t="shared" si="276"/>
        <v>0</v>
      </c>
      <c r="CA237" s="115">
        <f t="shared" si="277"/>
        <v>0</v>
      </c>
    </row>
    <row r="238" spans="1:87" x14ac:dyDescent="0.25">
      <c r="C238" s="10" t="s">
        <v>34</v>
      </c>
      <c r="D238" s="1">
        <v>2.6</v>
      </c>
      <c r="E238" s="1">
        <f t="shared" si="245"/>
        <v>2.8353326063249724E-9</v>
      </c>
      <c r="F238" s="1">
        <v>1.2</v>
      </c>
      <c r="G238" s="8">
        <f t="shared" si="246"/>
        <v>1.3086150490730641E-9</v>
      </c>
      <c r="I238" s="25">
        <f t="shared" si="247"/>
        <v>0</v>
      </c>
      <c r="J238" s="1">
        <v>8.48E-2</v>
      </c>
      <c r="K238" s="18">
        <f t="shared" si="248"/>
        <v>3.9626168224299062E-2</v>
      </c>
      <c r="L238" s="1">
        <v>8.1000000000000003E-2</v>
      </c>
      <c r="M238" s="25">
        <f t="shared" si="249"/>
        <v>3.7850467289719622E-2</v>
      </c>
      <c r="R238" s="8">
        <f t="shared" si="257"/>
        <v>0</v>
      </c>
      <c r="U238" s="8">
        <f t="shared" si="258"/>
        <v>0</v>
      </c>
      <c r="X238" s="8">
        <f t="shared" si="259"/>
        <v>0</v>
      </c>
      <c r="Y238" s="31">
        <v>776</v>
      </c>
      <c r="Z238" s="32">
        <v>755</v>
      </c>
      <c r="AA238" s="8">
        <f t="shared" si="260"/>
        <v>765.5</v>
      </c>
      <c r="AB238" s="1">
        <v>872</v>
      </c>
      <c r="AC238" s="32">
        <v>846</v>
      </c>
      <c r="AD238" s="8">
        <f t="shared" si="261"/>
        <v>859</v>
      </c>
      <c r="AE238" s="1">
        <v>968</v>
      </c>
      <c r="AF238" s="1">
        <v>930</v>
      </c>
      <c r="AG238" s="8">
        <f t="shared" si="262"/>
        <v>949</v>
      </c>
      <c r="AH238" s="1">
        <v>145</v>
      </c>
      <c r="AI238" s="8">
        <v>1426</v>
      </c>
      <c r="AJ238" s="1">
        <v>117</v>
      </c>
      <c r="AK238" s="8">
        <v>1648</v>
      </c>
      <c r="AL238" s="1">
        <v>125</v>
      </c>
      <c r="AM238" s="8">
        <v>1861</v>
      </c>
      <c r="AQ238" s="40">
        <f t="shared" si="250"/>
        <v>0</v>
      </c>
      <c r="AR238" s="40">
        <f t="shared" si="263"/>
        <v>0</v>
      </c>
      <c r="AS238" s="40">
        <f t="shared" si="251"/>
        <v>0</v>
      </c>
      <c r="AT238" s="41">
        <f t="shared" si="264"/>
        <v>0</v>
      </c>
      <c r="AU238" s="49"/>
      <c r="AV238" s="50">
        <f t="shared" si="252"/>
        <v>0</v>
      </c>
      <c r="AW238" s="51"/>
      <c r="AX238" s="51">
        <f t="shared" si="265"/>
        <v>0</v>
      </c>
      <c r="AY238" s="50">
        <f t="shared" si="253"/>
        <v>0</v>
      </c>
      <c r="AZ238" s="51"/>
      <c r="BA238" s="51">
        <f t="shared" si="266"/>
        <v>0</v>
      </c>
      <c r="BB238" s="50">
        <f t="shared" si="254"/>
        <v>0</v>
      </c>
      <c r="BC238" s="51"/>
      <c r="BD238" s="51">
        <f t="shared" si="267"/>
        <v>0</v>
      </c>
      <c r="BE238" s="50">
        <f t="shared" si="255"/>
        <v>0</v>
      </c>
      <c r="BF238" s="51"/>
      <c r="BG238" s="51">
        <f t="shared" si="268"/>
        <v>0</v>
      </c>
      <c r="BH238" s="50">
        <f t="shared" si="256"/>
        <v>0</v>
      </c>
      <c r="BS238" s="106">
        <f t="shared" si="269"/>
        <v>0</v>
      </c>
      <c r="BT238" s="111">
        <f t="shared" si="270"/>
        <v>0</v>
      </c>
      <c r="BU238" s="111">
        <f t="shared" si="271"/>
        <v>0</v>
      </c>
      <c r="BV238" s="111">
        <f t="shared" si="272"/>
        <v>0</v>
      </c>
      <c r="BW238" s="111">
        <f t="shared" si="273"/>
        <v>0</v>
      </c>
      <c r="BX238" s="111">
        <f t="shared" si="274"/>
        <v>0</v>
      </c>
      <c r="BY238" s="111">
        <f t="shared" si="275"/>
        <v>0</v>
      </c>
      <c r="BZ238" s="111">
        <f t="shared" si="276"/>
        <v>0</v>
      </c>
      <c r="CA238" s="115">
        <f t="shared" si="277"/>
        <v>0</v>
      </c>
    </row>
    <row r="239" spans="1:87" x14ac:dyDescent="0.25">
      <c r="C239" s="10" t="s">
        <v>29</v>
      </c>
      <c r="D239" s="1">
        <v>2.4</v>
      </c>
      <c r="E239" s="1">
        <f t="shared" si="245"/>
        <v>2.6172300981461283E-9</v>
      </c>
      <c r="F239" s="1">
        <v>1</v>
      </c>
      <c r="G239" s="8">
        <f t="shared" si="246"/>
        <v>1.0905125408942202E-9</v>
      </c>
      <c r="I239" s="25">
        <f t="shared" si="247"/>
        <v>0</v>
      </c>
      <c r="K239" s="18">
        <f t="shared" si="248"/>
        <v>0</v>
      </c>
      <c r="M239" s="25">
        <f t="shared" si="249"/>
        <v>0</v>
      </c>
      <c r="R239" s="8">
        <f t="shared" si="257"/>
        <v>0</v>
      </c>
      <c r="U239" s="8">
        <f t="shared" si="258"/>
        <v>0</v>
      </c>
      <c r="X239" s="8">
        <f t="shared" si="259"/>
        <v>0</v>
      </c>
      <c r="AA239" s="8">
        <f t="shared" si="260"/>
        <v>0</v>
      </c>
      <c r="AD239" s="8">
        <f t="shared" si="261"/>
        <v>0</v>
      </c>
      <c r="AG239" s="8">
        <f t="shared" si="262"/>
        <v>0</v>
      </c>
      <c r="AQ239" s="40">
        <f t="shared" si="250"/>
        <v>0</v>
      </c>
      <c r="AR239" s="40">
        <f t="shared" si="263"/>
        <v>0</v>
      </c>
      <c r="AS239" s="40">
        <f t="shared" si="251"/>
        <v>0</v>
      </c>
      <c r="AT239" s="41">
        <f t="shared" si="264"/>
        <v>0</v>
      </c>
      <c r="AU239" s="49"/>
      <c r="AV239" s="50">
        <f t="shared" si="252"/>
        <v>0</v>
      </c>
      <c r="AW239" s="51"/>
      <c r="AX239" s="51">
        <f t="shared" si="265"/>
        <v>0</v>
      </c>
      <c r="AY239" s="50">
        <f t="shared" si="253"/>
        <v>0</v>
      </c>
      <c r="AZ239" s="51"/>
      <c r="BA239" s="51">
        <f t="shared" si="266"/>
        <v>0</v>
      </c>
      <c r="BB239" s="50">
        <f t="shared" si="254"/>
        <v>0</v>
      </c>
      <c r="BC239" s="51"/>
      <c r="BD239" s="51">
        <f t="shared" si="267"/>
        <v>0</v>
      </c>
      <c r="BE239" s="50">
        <f t="shared" si="255"/>
        <v>0</v>
      </c>
      <c r="BF239" s="51"/>
      <c r="BG239" s="51">
        <f t="shared" si="268"/>
        <v>0</v>
      </c>
      <c r="BH239" s="50">
        <f t="shared" si="256"/>
        <v>0</v>
      </c>
      <c r="BS239" s="106">
        <f t="shared" si="269"/>
        <v>0</v>
      </c>
      <c r="BT239" s="111">
        <f t="shared" si="270"/>
        <v>0</v>
      </c>
      <c r="BU239" s="111">
        <f t="shared" si="271"/>
        <v>0</v>
      </c>
      <c r="BV239" s="111">
        <f t="shared" si="272"/>
        <v>0</v>
      </c>
      <c r="BW239" s="111">
        <f t="shared" si="273"/>
        <v>0</v>
      </c>
      <c r="BX239" s="111">
        <f t="shared" si="274"/>
        <v>0</v>
      </c>
      <c r="BY239" s="111">
        <f t="shared" si="275"/>
        <v>0</v>
      </c>
      <c r="BZ239" s="111">
        <f t="shared" si="276"/>
        <v>0</v>
      </c>
      <c r="CA239" s="115">
        <f t="shared" si="277"/>
        <v>0</v>
      </c>
    </row>
    <row r="240" spans="1:87" x14ac:dyDescent="0.25">
      <c r="C240" s="10" t="s">
        <v>30</v>
      </c>
      <c r="E240" s="1">
        <f t="shared" si="245"/>
        <v>0</v>
      </c>
      <c r="F240" s="1" t="s">
        <v>91</v>
      </c>
      <c r="G240" s="8" t="e">
        <f t="shared" si="246"/>
        <v>#VALUE!</v>
      </c>
      <c r="I240" s="25">
        <f t="shared" si="247"/>
        <v>0</v>
      </c>
      <c r="K240" s="18">
        <f t="shared" si="248"/>
        <v>0</v>
      </c>
      <c r="M240" s="25">
        <f t="shared" si="249"/>
        <v>0</v>
      </c>
      <c r="R240" s="8">
        <f t="shared" si="257"/>
        <v>0</v>
      </c>
      <c r="U240" s="8">
        <f t="shared" si="258"/>
        <v>0</v>
      </c>
      <c r="X240" s="8">
        <f t="shared" si="259"/>
        <v>0</v>
      </c>
      <c r="AA240" s="8">
        <f t="shared" si="260"/>
        <v>0</v>
      </c>
      <c r="AD240" s="8">
        <f t="shared" si="261"/>
        <v>0</v>
      </c>
      <c r="AG240" s="8">
        <f t="shared" si="262"/>
        <v>0</v>
      </c>
      <c r="AQ240" s="40">
        <f t="shared" si="250"/>
        <v>0</v>
      </c>
      <c r="AR240" s="40">
        <f t="shared" si="263"/>
        <v>0</v>
      </c>
      <c r="AS240" s="40">
        <f t="shared" si="251"/>
        <v>0</v>
      </c>
      <c r="AT240" s="41">
        <f t="shared" si="264"/>
        <v>0</v>
      </c>
      <c r="AU240" s="49"/>
      <c r="AV240" s="50">
        <f t="shared" si="252"/>
        <v>0</v>
      </c>
      <c r="AW240" s="51"/>
      <c r="AX240" s="51">
        <f t="shared" si="265"/>
        <v>0</v>
      </c>
      <c r="AY240" s="50">
        <f t="shared" si="253"/>
        <v>0</v>
      </c>
      <c r="AZ240" s="51"/>
      <c r="BA240" s="51">
        <f t="shared" si="266"/>
        <v>0</v>
      </c>
      <c r="BB240" s="50">
        <f t="shared" si="254"/>
        <v>0</v>
      </c>
      <c r="BC240" s="51"/>
      <c r="BD240" s="51">
        <f t="shared" si="267"/>
        <v>0</v>
      </c>
      <c r="BE240" s="50">
        <f t="shared" si="255"/>
        <v>0</v>
      </c>
      <c r="BF240" s="51"/>
      <c r="BG240" s="51">
        <f t="shared" si="268"/>
        <v>0</v>
      </c>
      <c r="BH240" s="50">
        <f t="shared" si="256"/>
        <v>0</v>
      </c>
      <c r="BS240" s="106">
        <f t="shared" si="269"/>
        <v>0</v>
      </c>
      <c r="BT240" s="111">
        <f t="shared" si="270"/>
        <v>0</v>
      </c>
      <c r="BU240" s="111">
        <f t="shared" si="271"/>
        <v>0</v>
      </c>
      <c r="BV240" s="111">
        <f t="shared" si="272"/>
        <v>0</v>
      </c>
      <c r="BW240" s="111">
        <f t="shared" si="273"/>
        <v>0</v>
      </c>
      <c r="BX240" s="111">
        <f t="shared" si="274"/>
        <v>0</v>
      </c>
      <c r="BY240" s="111">
        <f t="shared" si="275"/>
        <v>0</v>
      </c>
      <c r="BZ240" s="111">
        <f t="shared" si="276"/>
        <v>0</v>
      </c>
      <c r="CA240" s="115">
        <f t="shared" si="277"/>
        <v>0</v>
      </c>
    </row>
    <row r="241" spans="2:87" x14ac:dyDescent="0.25">
      <c r="C241" s="10" t="s">
        <v>10</v>
      </c>
      <c r="E241" s="1">
        <f t="shared" si="245"/>
        <v>0</v>
      </c>
      <c r="G241" s="8">
        <f t="shared" si="246"/>
        <v>0</v>
      </c>
      <c r="I241" s="25">
        <f t="shared" si="247"/>
        <v>0</v>
      </c>
      <c r="K241" s="18">
        <f t="shared" si="248"/>
        <v>0</v>
      </c>
      <c r="M241" s="25">
        <f t="shared" si="249"/>
        <v>0</v>
      </c>
      <c r="R241" s="8">
        <f t="shared" si="257"/>
        <v>0</v>
      </c>
      <c r="U241" s="8">
        <f t="shared" si="258"/>
        <v>0</v>
      </c>
      <c r="X241" s="8">
        <f t="shared" si="259"/>
        <v>0</v>
      </c>
      <c r="AA241" s="8">
        <f t="shared" si="260"/>
        <v>0</v>
      </c>
      <c r="AD241" s="8">
        <f t="shared" si="261"/>
        <v>0</v>
      </c>
      <c r="AG241" s="8">
        <f t="shared" si="262"/>
        <v>0</v>
      </c>
      <c r="AQ241" s="40">
        <f t="shared" si="250"/>
        <v>0</v>
      </c>
      <c r="AR241" s="40">
        <f t="shared" si="263"/>
        <v>0</v>
      </c>
      <c r="AS241" s="40">
        <f t="shared" si="251"/>
        <v>0</v>
      </c>
      <c r="AT241" s="41">
        <f t="shared" si="264"/>
        <v>0</v>
      </c>
      <c r="AU241" s="49"/>
      <c r="AV241" s="50">
        <f t="shared" si="252"/>
        <v>0</v>
      </c>
      <c r="AW241" s="51"/>
      <c r="AX241" s="51">
        <f t="shared" si="265"/>
        <v>0</v>
      </c>
      <c r="AY241" s="50">
        <f t="shared" si="253"/>
        <v>0</v>
      </c>
      <c r="AZ241" s="51"/>
      <c r="BA241" s="51">
        <f t="shared" si="266"/>
        <v>0</v>
      </c>
      <c r="BB241" s="50">
        <f t="shared" si="254"/>
        <v>0</v>
      </c>
      <c r="BC241" s="51"/>
      <c r="BD241" s="51">
        <f t="shared" si="267"/>
        <v>0</v>
      </c>
      <c r="BE241" s="50">
        <f t="shared" si="255"/>
        <v>0</v>
      </c>
      <c r="BF241" s="51"/>
      <c r="BG241" s="51">
        <f t="shared" si="268"/>
        <v>0</v>
      </c>
      <c r="BH241" s="50">
        <f t="shared" si="256"/>
        <v>0</v>
      </c>
      <c r="BS241" s="106">
        <f t="shared" si="269"/>
        <v>0</v>
      </c>
      <c r="BT241" s="111">
        <f t="shared" si="270"/>
        <v>0</v>
      </c>
      <c r="BU241" s="111">
        <f t="shared" si="271"/>
        <v>0</v>
      </c>
      <c r="BV241" s="111">
        <f t="shared" si="272"/>
        <v>0</v>
      </c>
      <c r="BW241" s="111">
        <f t="shared" si="273"/>
        <v>0</v>
      </c>
      <c r="BX241" s="111">
        <f t="shared" si="274"/>
        <v>0</v>
      </c>
      <c r="BY241" s="111">
        <f t="shared" si="275"/>
        <v>0</v>
      </c>
      <c r="BZ241" s="111">
        <f t="shared" si="276"/>
        <v>0</v>
      </c>
      <c r="CA241" s="115">
        <f t="shared" si="277"/>
        <v>0</v>
      </c>
    </row>
    <row r="242" spans="2:87" x14ac:dyDescent="0.25">
      <c r="C242" s="10" t="s">
        <v>35</v>
      </c>
      <c r="D242" s="1">
        <v>2.6</v>
      </c>
      <c r="E242" s="1">
        <f t="shared" si="245"/>
        <v>2.8353326063249724E-9</v>
      </c>
      <c r="F242" s="1">
        <v>1.1000000000000001</v>
      </c>
      <c r="G242" s="8">
        <f t="shared" si="246"/>
        <v>1.1995637949836423E-9</v>
      </c>
      <c r="I242" s="25">
        <f t="shared" si="247"/>
        <v>0</v>
      </c>
      <c r="K242" s="18">
        <f t="shared" si="248"/>
        <v>0</v>
      </c>
      <c r="M242" s="25">
        <f t="shared" si="249"/>
        <v>0</v>
      </c>
      <c r="R242" s="8">
        <f t="shared" si="257"/>
        <v>0</v>
      </c>
      <c r="U242" s="8">
        <f t="shared" si="258"/>
        <v>0</v>
      </c>
      <c r="X242" s="8">
        <f t="shared" si="259"/>
        <v>0</v>
      </c>
      <c r="AA242" s="8">
        <f t="shared" si="260"/>
        <v>0</v>
      </c>
      <c r="AD242" s="8">
        <f t="shared" si="261"/>
        <v>0</v>
      </c>
      <c r="AG242" s="8">
        <f t="shared" si="262"/>
        <v>0</v>
      </c>
      <c r="AQ242" s="40">
        <f t="shared" si="250"/>
        <v>0</v>
      </c>
      <c r="AR242" s="40">
        <f t="shared" si="263"/>
        <v>0</v>
      </c>
      <c r="AS242" s="40">
        <f t="shared" si="251"/>
        <v>0</v>
      </c>
      <c r="AT242" s="41">
        <f t="shared" si="264"/>
        <v>0</v>
      </c>
      <c r="AU242" s="49"/>
      <c r="AV242" s="50">
        <f t="shared" si="252"/>
        <v>0</v>
      </c>
      <c r="AW242" s="51"/>
      <c r="AX242" s="51">
        <f t="shared" si="265"/>
        <v>0</v>
      </c>
      <c r="AY242" s="50">
        <f t="shared" si="253"/>
        <v>0</v>
      </c>
      <c r="AZ242" s="51"/>
      <c r="BA242" s="51">
        <f t="shared" si="266"/>
        <v>0</v>
      </c>
      <c r="BB242" s="50">
        <f t="shared" si="254"/>
        <v>0</v>
      </c>
      <c r="BC242" s="51"/>
      <c r="BD242" s="51">
        <f t="shared" si="267"/>
        <v>0</v>
      </c>
      <c r="BE242" s="50">
        <f t="shared" si="255"/>
        <v>0</v>
      </c>
      <c r="BF242" s="51"/>
      <c r="BG242" s="51">
        <f t="shared" si="268"/>
        <v>0</v>
      </c>
      <c r="BH242" s="50">
        <f t="shared" si="256"/>
        <v>0</v>
      </c>
      <c r="BS242" s="106">
        <f t="shared" si="269"/>
        <v>0</v>
      </c>
      <c r="BT242" s="111">
        <f t="shared" si="270"/>
        <v>0</v>
      </c>
      <c r="BU242" s="111">
        <f t="shared" si="271"/>
        <v>0</v>
      </c>
      <c r="BV242" s="111">
        <f t="shared" si="272"/>
        <v>0</v>
      </c>
      <c r="BW242" s="111">
        <f t="shared" si="273"/>
        <v>0</v>
      </c>
      <c r="BX242" s="111">
        <f t="shared" si="274"/>
        <v>0</v>
      </c>
      <c r="BY242" s="111">
        <f t="shared" si="275"/>
        <v>0</v>
      </c>
      <c r="BZ242" s="111">
        <f t="shared" si="276"/>
        <v>0</v>
      </c>
      <c r="CA242" s="115">
        <f t="shared" si="277"/>
        <v>0</v>
      </c>
    </row>
    <row r="243" spans="2:87" x14ac:dyDescent="0.25">
      <c r="C243" s="10" t="s">
        <v>36</v>
      </c>
      <c r="D243" s="1">
        <v>2.5</v>
      </c>
      <c r="E243" s="1">
        <f t="shared" si="245"/>
        <v>2.7262813522355506E-9</v>
      </c>
      <c r="F243" s="1">
        <v>1.3</v>
      </c>
      <c r="G243" s="8">
        <f t="shared" si="246"/>
        <v>1.4176663031624862E-9</v>
      </c>
      <c r="I243" s="25">
        <f t="shared" si="247"/>
        <v>0</v>
      </c>
      <c r="J243" s="1">
        <v>4.7800000000000002E-2</v>
      </c>
      <c r="K243" s="18">
        <f t="shared" si="248"/>
        <v>2.2336448598130842E-2</v>
      </c>
      <c r="M243" s="25">
        <f t="shared" si="249"/>
        <v>0</v>
      </c>
      <c r="R243" s="8">
        <f t="shared" si="257"/>
        <v>0</v>
      </c>
      <c r="U243" s="8">
        <f t="shared" si="258"/>
        <v>0</v>
      </c>
      <c r="X243" s="8">
        <f t="shared" si="259"/>
        <v>0</v>
      </c>
      <c r="AA243" s="8">
        <f t="shared" si="260"/>
        <v>0</v>
      </c>
      <c r="AD243" s="8">
        <f t="shared" si="261"/>
        <v>0</v>
      </c>
      <c r="AG243" s="8">
        <f t="shared" si="262"/>
        <v>0</v>
      </c>
      <c r="AQ243" s="40">
        <f t="shared" si="250"/>
        <v>0</v>
      </c>
      <c r="AR243" s="40">
        <f t="shared" si="263"/>
        <v>0</v>
      </c>
      <c r="AS243" s="40">
        <f t="shared" si="251"/>
        <v>0</v>
      </c>
      <c r="AT243" s="41">
        <f t="shared" si="264"/>
        <v>0</v>
      </c>
      <c r="AU243" s="49"/>
      <c r="AV243" s="50">
        <f t="shared" si="252"/>
        <v>0</v>
      </c>
      <c r="AW243" s="51"/>
      <c r="AX243" s="51">
        <f t="shared" si="265"/>
        <v>0</v>
      </c>
      <c r="AY243" s="50">
        <f t="shared" si="253"/>
        <v>0</v>
      </c>
      <c r="AZ243" s="51"/>
      <c r="BA243" s="51">
        <f t="shared" si="266"/>
        <v>0</v>
      </c>
      <c r="BB243" s="50">
        <f t="shared" si="254"/>
        <v>0</v>
      </c>
      <c r="BC243" s="51"/>
      <c r="BD243" s="51">
        <f t="shared" si="267"/>
        <v>0</v>
      </c>
      <c r="BE243" s="50">
        <f t="shared" si="255"/>
        <v>0</v>
      </c>
      <c r="BF243" s="51"/>
      <c r="BG243" s="51">
        <f t="shared" si="268"/>
        <v>0</v>
      </c>
      <c r="BH243" s="50">
        <f t="shared" si="256"/>
        <v>0</v>
      </c>
      <c r="BS243" s="106">
        <f t="shared" si="269"/>
        <v>0</v>
      </c>
      <c r="BT243" s="111">
        <f t="shared" si="270"/>
        <v>0</v>
      </c>
      <c r="BU243" s="111">
        <f t="shared" si="271"/>
        <v>0</v>
      </c>
      <c r="BV243" s="111">
        <f t="shared" si="272"/>
        <v>0</v>
      </c>
      <c r="BW243" s="111">
        <f t="shared" si="273"/>
        <v>0</v>
      </c>
      <c r="BX243" s="111">
        <f t="shared" si="274"/>
        <v>0</v>
      </c>
      <c r="BY243" s="111">
        <f t="shared" si="275"/>
        <v>0</v>
      </c>
      <c r="BZ243" s="111">
        <f t="shared" si="276"/>
        <v>0</v>
      </c>
      <c r="CA243" s="115">
        <f t="shared" si="277"/>
        <v>0</v>
      </c>
    </row>
    <row r="244" spans="2:87" x14ac:dyDescent="0.25">
      <c r="B244" s="5" t="s">
        <v>11</v>
      </c>
      <c r="C244" s="10" t="s">
        <v>31</v>
      </c>
      <c r="E244" s="1">
        <f t="shared" si="245"/>
        <v>0</v>
      </c>
      <c r="G244" s="8">
        <f t="shared" si="246"/>
        <v>0</v>
      </c>
      <c r="H244" s="1">
        <v>6.1800000000000001E-2</v>
      </c>
      <c r="I244" s="25">
        <f t="shared" si="247"/>
        <v>3.1275303643724694E-5</v>
      </c>
      <c r="J244" s="1">
        <v>8.5000000000000006E-2</v>
      </c>
      <c r="K244" s="18">
        <f t="shared" si="248"/>
        <v>3.9719626168224297E-2</v>
      </c>
      <c r="L244" s="1">
        <v>8.3500000000000005E-2</v>
      </c>
      <c r="M244" s="25">
        <f t="shared" si="249"/>
        <v>3.901869158878505E-2</v>
      </c>
      <c r="N244" s="1" t="s">
        <v>43</v>
      </c>
      <c r="P244" s="1">
        <v>1095</v>
      </c>
      <c r="Q244" s="1">
        <v>669</v>
      </c>
      <c r="R244" s="8">
        <f t="shared" si="257"/>
        <v>426</v>
      </c>
      <c r="S244" s="1">
        <v>989</v>
      </c>
      <c r="T244" s="1">
        <v>598</v>
      </c>
      <c r="U244" s="8">
        <f t="shared" si="258"/>
        <v>391</v>
      </c>
      <c r="V244" s="1">
        <v>1207</v>
      </c>
      <c r="W244" s="1">
        <v>750</v>
      </c>
      <c r="X244" s="8">
        <f t="shared" si="259"/>
        <v>457</v>
      </c>
      <c r="AA244" s="8">
        <f t="shared" si="260"/>
        <v>0</v>
      </c>
      <c r="AD244" s="8">
        <f t="shared" si="261"/>
        <v>0</v>
      </c>
      <c r="AG244" s="8">
        <f t="shared" si="262"/>
        <v>0</v>
      </c>
      <c r="AJ244" s="1">
        <v>121</v>
      </c>
      <c r="AK244" s="8">
        <v>1644</v>
      </c>
      <c r="AP244" s="1">
        <v>30.7</v>
      </c>
      <c r="AQ244" s="40">
        <f t="shared" si="250"/>
        <v>3.094758064516129</v>
      </c>
      <c r="AR244" s="40">
        <f t="shared" si="263"/>
        <v>21.491375448028673</v>
      </c>
      <c r="AS244" s="40">
        <f t="shared" si="251"/>
        <v>5.570564516129032</v>
      </c>
      <c r="AT244" s="41">
        <f t="shared" si="264"/>
        <v>38.684475806451609</v>
      </c>
      <c r="AU244" s="49">
        <v>1.4</v>
      </c>
      <c r="AV244" s="50">
        <f t="shared" si="252"/>
        <v>2.8571428571428572</v>
      </c>
      <c r="AW244" s="51">
        <v>2.9</v>
      </c>
      <c r="AX244" s="51">
        <f t="shared" si="265"/>
        <v>1.5</v>
      </c>
      <c r="AY244" s="50">
        <f t="shared" si="253"/>
        <v>3.0612244897959182</v>
      </c>
      <c r="AZ244" s="51">
        <v>3.2</v>
      </c>
      <c r="BA244" s="51">
        <f t="shared" si="266"/>
        <v>1.8000000000000003</v>
      </c>
      <c r="BB244" s="50">
        <f t="shared" si="254"/>
        <v>3.6734693877551026</v>
      </c>
      <c r="BC244" s="51">
        <v>3.1</v>
      </c>
      <c r="BD244" s="51">
        <f t="shared" si="267"/>
        <v>1.7000000000000002</v>
      </c>
      <c r="BE244" s="50">
        <f t="shared" si="255"/>
        <v>3.4693877551020411</v>
      </c>
      <c r="BF244" s="51">
        <v>2.7</v>
      </c>
      <c r="BG244" s="51">
        <f t="shared" si="268"/>
        <v>1.3000000000000003</v>
      </c>
      <c r="BH244" s="50">
        <f t="shared" si="256"/>
        <v>2.6530612244897966</v>
      </c>
      <c r="BI244" s="1">
        <v>23.3</v>
      </c>
      <c r="BJ244" s="106">
        <v>2.52</v>
      </c>
      <c r="BK244" s="111">
        <v>5.2809999999999997</v>
      </c>
      <c r="BL244" s="111">
        <v>3.56</v>
      </c>
      <c r="BM244" s="111">
        <v>6.5609999999999999</v>
      </c>
      <c r="BN244" s="111">
        <v>10.32</v>
      </c>
      <c r="BO244" s="111">
        <v>8.8010000000000002</v>
      </c>
      <c r="BP244" s="111">
        <v>12.88</v>
      </c>
      <c r="BQ244" s="111">
        <v>20.2</v>
      </c>
      <c r="BR244" s="111">
        <v>24.8</v>
      </c>
      <c r="BS244" s="106">
        <f t="shared" si="269"/>
        <v>1.5004999999999999</v>
      </c>
      <c r="BT244" s="111">
        <f t="shared" si="270"/>
        <v>3.7590000000000003</v>
      </c>
      <c r="BU244" s="111">
        <f t="shared" si="271"/>
        <v>5.2595000000000001</v>
      </c>
      <c r="BV244" s="111">
        <f t="shared" si="272"/>
        <v>2.2400000000000002</v>
      </c>
      <c r="BW244" s="111">
        <f t="shared" si="273"/>
        <v>3.7404999999999999</v>
      </c>
      <c r="BX244" s="111">
        <f t="shared" si="274"/>
        <v>7.3199999999999985</v>
      </c>
      <c r="BY244" s="111">
        <f t="shared" si="275"/>
        <v>5.5600000000000023</v>
      </c>
      <c r="BZ244" s="111">
        <f t="shared" si="276"/>
        <v>1.3179999999999987</v>
      </c>
      <c r="CA244" s="115">
        <f t="shared" si="277"/>
        <v>4.6000000000000014</v>
      </c>
      <c r="CB244" s="122">
        <f>BK244/$BJ244</f>
        <v>2.0956349206349203</v>
      </c>
      <c r="CC244" s="122">
        <f t="shared" ref="CC244" si="306">BL244/$BJ244</f>
        <v>1.4126984126984128</v>
      </c>
      <c r="CD244" s="122">
        <f t="shared" ref="CD244" si="307">BM244/$BJ244</f>
        <v>2.6035714285714286</v>
      </c>
      <c r="CE244" s="122">
        <f t="shared" ref="CE244" si="308">BN244/$BJ244</f>
        <v>4.0952380952380949</v>
      </c>
      <c r="CF244" s="122">
        <f t="shared" ref="CF244" si="309">BO244/$BJ244</f>
        <v>3.4924603174603175</v>
      </c>
      <c r="CG244" s="122">
        <f t="shared" ref="CG244" si="310">BP244/$BJ244</f>
        <v>5.1111111111111116</v>
      </c>
      <c r="CH244" s="122">
        <f t="shared" ref="CH244" si="311">BQ244/$BJ244</f>
        <v>8.0158730158730158</v>
      </c>
      <c r="CI244" s="92">
        <f t="shared" ref="CI244" si="312">BR244/$BJ244</f>
        <v>9.8412698412698418</v>
      </c>
    </row>
    <row r="245" spans="2:87" x14ac:dyDescent="0.25">
      <c r="C245" s="10" t="s">
        <v>32</v>
      </c>
      <c r="E245" s="1">
        <f t="shared" si="245"/>
        <v>0</v>
      </c>
      <c r="G245" s="8">
        <f t="shared" si="246"/>
        <v>0</v>
      </c>
      <c r="H245" s="1">
        <v>6.3100000000000003E-2</v>
      </c>
      <c r="I245" s="25">
        <f t="shared" si="247"/>
        <v>3.1933198380566803E-5</v>
      </c>
      <c r="J245" s="1">
        <v>8.3199999999999996E-2</v>
      </c>
      <c r="K245" s="18">
        <f t="shared" si="248"/>
        <v>3.8878504672897191E-2</v>
      </c>
      <c r="L245" s="1">
        <v>8.2900000000000001E-2</v>
      </c>
      <c r="M245" s="25">
        <f t="shared" si="249"/>
        <v>3.8738317757009345E-2</v>
      </c>
      <c r="P245" s="1">
        <v>1120</v>
      </c>
      <c r="Q245" s="1">
        <v>661</v>
      </c>
      <c r="R245" s="8">
        <f t="shared" si="257"/>
        <v>459</v>
      </c>
      <c r="S245" s="1">
        <v>1010</v>
      </c>
      <c r="T245" s="1">
        <v>603</v>
      </c>
      <c r="U245" s="8">
        <f t="shared" si="258"/>
        <v>407</v>
      </c>
      <c r="V245" s="1">
        <v>1233</v>
      </c>
      <c r="W245" s="1">
        <v>741</v>
      </c>
      <c r="X245" s="8">
        <f t="shared" si="259"/>
        <v>492</v>
      </c>
      <c r="AA245" s="8">
        <f t="shared" si="260"/>
        <v>0</v>
      </c>
      <c r="AD245" s="8">
        <f t="shared" si="261"/>
        <v>0</v>
      </c>
      <c r="AG245" s="8">
        <f t="shared" si="262"/>
        <v>0</v>
      </c>
      <c r="AJ245" s="1">
        <v>150</v>
      </c>
      <c r="AK245" s="8">
        <v>1607</v>
      </c>
      <c r="AQ245" s="40">
        <f t="shared" si="250"/>
        <v>0</v>
      </c>
      <c r="AR245" s="40">
        <f t="shared" si="263"/>
        <v>0</v>
      </c>
      <c r="AS245" s="40">
        <f t="shared" si="251"/>
        <v>0</v>
      </c>
      <c r="AT245" s="41">
        <f t="shared" si="264"/>
        <v>0</v>
      </c>
      <c r="AU245" s="49"/>
      <c r="AV245" s="50">
        <f t="shared" si="252"/>
        <v>0</v>
      </c>
      <c r="AW245" s="51"/>
      <c r="AX245" s="51">
        <f t="shared" si="265"/>
        <v>0</v>
      </c>
      <c r="AY245" s="50">
        <f t="shared" si="253"/>
        <v>0</v>
      </c>
      <c r="AZ245" s="51"/>
      <c r="BA245" s="51">
        <f t="shared" si="266"/>
        <v>0</v>
      </c>
      <c r="BB245" s="50">
        <f t="shared" si="254"/>
        <v>0</v>
      </c>
      <c r="BC245" s="51"/>
      <c r="BD245" s="51">
        <f t="shared" si="267"/>
        <v>0</v>
      </c>
      <c r="BE245" s="50">
        <f t="shared" si="255"/>
        <v>0</v>
      </c>
      <c r="BF245" s="51"/>
      <c r="BG245" s="51">
        <f t="shared" si="268"/>
        <v>0</v>
      </c>
      <c r="BH245" s="50">
        <f t="shared" si="256"/>
        <v>0</v>
      </c>
      <c r="BS245" s="106">
        <f t="shared" si="269"/>
        <v>0</v>
      </c>
      <c r="BT245" s="111">
        <f t="shared" si="270"/>
        <v>0</v>
      </c>
      <c r="BU245" s="111">
        <f t="shared" si="271"/>
        <v>0</v>
      </c>
      <c r="BV245" s="111">
        <f t="shared" si="272"/>
        <v>0</v>
      </c>
      <c r="BW245" s="111">
        <f t="shared" si="273"/>
        <v>0</v>
      </c>
      <c r="BX245" s="111">
        <f t="shared" si="274"/>
        <v>0</v>
      </c>
      <c r="BY245" s="111">
        <f t="shared" si="275"/>
        <v>0</v>
      </c>
      <c r="BZ245" s="111">
        <f t="shared" si="276"/>
        <v>0</v>
      </c>
      <c r="CA245" s="115">
        <f t="shared" si="277"/>
        <v>0</v>
      </c>
    </row>
    <row r="246" spans="2:87" x14ac:dyDescent="0.25">
      <c r="C246" s="10" t="s">
        <v>33</v>
      </c>
      <c r="E246" s="1">
        <f t="shared" si="245"/>
        <v>0</v>
      </c>
      <c r="G246" s="8">
        <f t="shared" si="246"/>
        <v>0</v>
      </c>
      <c r="I246" s="25">
        <f t="shared" si="247"/>
        <v>0</v>
      </c>
      <c r="J246" s="1">
        <v>8.48E-2</v>
      </c>
      <c r="K246" s="18">
        <f t="shared" si="248"/>
        <v>3.9626168224299062E-2</v>
      </c>
      <c r="L246" s="1">
        <v>8.3599999999999994E-2</v>
      </c>
      <c r="M246" s="25">
        <f t="shared" si="249"/>
        <v>3.906542056074766E-2</v>
      </c>
      <c r="R246" s="8">
        <f t="shared" si="257"/>
        <v>0</v>
      </c>
      <c r="U246" s="8">
        <f t="shared" si="258"/>
        <v>0</v>
      </c>
      <c r="X246" s="8">
        <f t="shared" si="259"/>
        <v>0</v>
      </c>
      <c r="AA246" s="8">
        <f t="shared" si="260"/>
        <v>0</v>
      </c>
      <c r="AD246" s="8">
        <f t="shared" si="261"/>
        <v>0</v>
      </c>
      <c r="AG246" s="8">
        <f t="shared" si="262"/>
        <v>0</v>
      </c>
      <c r="AJ246" s="1">
        <v>119</v>
      </c>
      <c r="AK246" s="8">
        <v>1646</v>
      </c>
      <c r="AQ246" s="40">
        <f t="shared" si="250"/>
        <v>0</v>
      </c>
      <c r="AR246" s="40">
        <f t="shared" si="263"/>
        <v>0</v>
      </c>
      <c r="AS246" s="40">
        <f t="shared" si="251"/>
        <v>0</v>
      </c>
      <c r="AT246" s="41">
        <f t="shared" si="264"/>
        <v>0</v>
      </c>
      <c r="AU246" s="49"/>
      <c r="AV246" s="50">
        <f t="shared" si="252"/>
        <v>0</v>
      </c>
      <c r="AW246" s="51"/>
      <c r="AX246" s="51">
        <f t="shared" si="265"/>
        <v>0</v>
      </c>
      <c r="AY246" s="50">
        <f t="shared" si="253"/>
        <v>0</v>
      </c>
      <c r="AZ246" s="51"/>
      <c r="BA246" s="51">
        <f t="shared" si="266"/>
        <v>0</v>
      </c>
      <c r="BB246" s="50">
        <f t="shared" si="254"/>
        <v>0</v>
      </c>
      <c r="BC246" s="51"/>
      <c r="BD246" s="51">
        <f t="shared" si="267"/>
        <v>0</v>
      </c>
      <c r="BE246" s="50">
        <f t="shared" si="255"/>
        <v>0</v>
      </c>
      <c r="BF246" s="51"/>
      <c r="BG246" s="51">
        <f t="shared" si="268"/>
        <v>0</v>
      </c>
      <c r="BH246" s="50">
        <f t="shared" si="256"/>
        <v>0</v>
      </c>
      <c r="BS246" s="106">
        <f t="shared" si="269"/>
        <v>0</v>
      </c>
      <c r="BT246" s="111">
        <f t="shared" si="270"/>
        <v>0</v>
      </c>
      <c r="BU246" s="111">
        <f t="shared" si="271"/>
        <v>0</v>
      </c>
      <c r="BV246" s="111">
        <f t="shared" si="272"/>
        <v>0</v>
      </c>
      <c r="BW246" s="111">
        <f t="shared" si="273"/>
        <v>0</v>
      </c>
      <c r="BX246" s="111">
        <f t="shared" si="274"/>
        <v>0</v>
      </c>
      <c r="BY246" s="111">
        <f t="shared" si="275"/>
        <v>0</v>
      </c>
      <c r="BZ246" s="111">
        <f t="shared" si="276"/>
        <v>0</v>
      </c>
      <c r="CA246" s="115">
        <f t="shared" si="277"/>
        <v>0</v>
      </c>
    </row>
    <row r="247" spans="2:87" x14ac:dyDescent="0.25">
      <c r="C247" s="10" t="s">
        <v>34</v>
      </c>
      <c r="E247" s="1">
        <f t="shared" si="245"/>
        <v>0</v>
      </c>
      <c r="G247" s="8">
        <f t="shared" si="246"/>
        <v>0</v>
      </c>
      <c r="I247" s="25">
        <f t="shared" si="247"/>
        <v>0</v>
      </c>
      <c r="J247" s="1">
        <v>8.3299999999999999E-2</v>
      </c>
      <c r="K247" s="18">
        <f t="shared" si="248"/>
        <v>3.8925233644859808E-2</v>
      </c>
      <c r="L247" s="1">
        <v>8.3500000000000005E-2</v>
      </c>
      <c r="M247" s="25">
        <f t="shared" si="249"/>
        <v>3.901869158878505E-2</v>
      </c>
      <c r="R247" s="8">
        <f t="shared" si="257"/>
        <v>0</v>
      </c>
      <c r="U247" s="8">
        <f t="shared" si="258"/>
        <v>0</v>
      </c>
      <c r="X247" s="8">
        <f t="shared" si="259"/>
        <v>0</v>
      </c>
      <c r="AA247" s="8">
        <f t="shared" si="260"/>
        <v>0</v>
      </c>
      <c r="AD247" s="8">
        <f t="shared" si="261"/>
        <v>0</v>
      </c>
      <c r="AG247" s="8">
        <f t="shared" si="262"/>
        <v>0</v>
      </c>
      <c r="AJ247" s="1">
        <v>118</v>
      </c>
      <c r="AK247" s="8">
        <v>1647</v>
      </c>
      <c r="AQ247" s="40">
        <f t="shared" si="250"/>
        <v>0</v>
      </c>
      <c r="AR247" s="40">
        <f t="shared" si="263"/>
        <v>0</v>
      </c>
      <c r="AS247" s="40">
        <f t="shared" si="251"/>
        <v>0</v>
      </c>
      <c r="AT247" s="41">
        <f t="shared" si="264"/>
        <v>0</v>
      </c>
      <c r="AU247" s="49"/>
      <c r="AV247" s="50">
        <f t="shared" si="252"/>
        <v>0</v>
      </c>
      <c r="AW247" s="51"/>
      <c r="AX247" s="51">
        <f t="shared" si="265"/>
        <v>0</v>
      </c>
      <c r="AY247" s="50">
        <f t="shared" si="253"/>
        <v>0</v>
      </c>
      <c r="AZ247" s="51"/>
      <c r="BA247" s="51">
        <f t="shared" si="266"/>
        <v>0</v>
      </c>
      <c r="BB247" s="50">
        <f t="shared" si="254"/>
        <v>0</v>
      </c>
      <c r="BC247" s="51"/>
      <c r="BD247" s="51">
        <f t="shared" si="267"/>
        <v>0</v>
      </c>
      <c r="BE247" s="50">
        <f t="shared" si="255"/>
        <v>0</v>
      </c>
      <c r="BF247" s="51"/>
      <c r="BG247" s="51">
        <f t="shared" si="268"/>
        <v>0</v>
      </c>
      <c r="BH247" s="50">
        <f t="shared" si="256"/>
        <v>0</v>
      </c>
      <c r="BS247" s="106">
        <f t="shared" si="269"/>
        <v>0</v>
      </c>
      <c r="BT247" s="111">
        <f t="shared" si="270"/>
        <v>0</v>
      </c>
      <c r="BU247" s="111">
        <f t="shared" si="271"/>
        <v>0</v>
      </c>
      <c r="BV247" s="111">
        <f t="shared" si="272"/>
        <v>0</v>
      </c>
      <c r="BW247" s="111">
        <f t="shared" si="273"/>
        <v>0</v>
      </c>
      <c r="BX247" s="111">
        <f t="shared" si="274"/>
        <v>0</v>
      </c>
      <c r="BY247" s="111">
        <f t="shared" si="275"/>
        <v>0</v>
      </c>
      <c r="BZ247" s="111">
        <f t="shared" si="276"/>
        <v>0</v>
      </c>
      <c r="CA247" s="115">
        <f t="shared" si="277"/>
        <v>0</v>
      </c>
    </row>
    <row r="248" spans="2:87" x14ac:dyDescent="0.25">
      <c r="C248" s="10" t="s">
        <v>29</v>
      </c>
      <c r="E248" s="1">
        <f t="shared" si="245"/>
        <v>0</v>
      </c>
      <c r="G248" s="8">
        <f t="shared" si="246"/>
        <v>0</v>
      </c>
      <c r="I248" s="25">
        <f t="shared" si="247"/>
        <v>0</v>
      </c>
      <c r="K248" s="18">
        <f t="shared" si="248"/>
        <v>0</v>
      </c>
      <c r="M248" s="25">
        <f t="shared" si="249"/>
        <v>0</v>
      </c>
      <c r="R248" s="8">
        <f t="shared" si="257"/>
        <v>0</v>
      </c>
      <c r="U248" s="8">
        <f t="shared" si="258"/>
        <v>0</v>
      </c>
      <c r="X248" s="8">
        <f t="shared" si="259"/>
        <v>0</v>
      </c>
      <c r="AA248" s="8">
        <f t="shared" si="260"/>
        <v>0</v>
      </c>
      <c r="AD248" s="8">
        <f t="shared" si="261"/>
        <v>0</v>
      </c>
      <c r="AG248" s="8">
        <f t="shared" si="262"/>
        <v>0</v>
      </c>
      <c r="AQ248" s="40">
        <f t="shared" si="250"/>
        <v>0</v>
      </c>
      <c r="AR248" s="40">
        <f t="shared" si="263"/>
        <v>0</v>
      </c>
      <c r="AS248" s="40">
        <f t="shared" si="251"/>
        <v>0</v>
      </c>
      <c r="AT248" s="41">
        <f t="shared" si="264"/>
        <v>0</v>
      </c>
      <c r="AU248" s="49"/>
      <c r="AV248" s="50">
        <f t="shared" si="252"/>
        <v>0</v>
      </c>
      <c r="AW248" s="51"/>
      <c r="AX248" s="51">
        <f t="shared" si="265"/>
        <v>0</v>
      </c>
      <c r="AY248" s="50">
        <f t="shared" si="253"/>
        <v>0</v>
      </c>
      <c r="AZ248" s="51"/>
      <c r="BA248" s="51">
        <f t="shared" si="266"/>
        <v>0</v>
      </c>
      <c r="BB248" s="50">
        <f t="shared" si="254"/>
        <v>0</v>
      </c>
      <c r="BC248" s="51"/>
      <c r="BD248" s="51">
        <f t="shared" si="267"/>
        <v>0</v>
      </c>
      <c r="BE248" s="50">
        <f t="shared" si="255"/>
        <v>0</v>
      </c>
      <c r="BF248" s="51"/>
      <c r="BG248" s="51">
        <f t="shared" si="268"/>
        <v>0</v>
      </c>
      <c r="BH248" s="50">
        <f t="shared" si="256"/>
        <v>0</v>
      </c>
      <c r="BS248" s="106">
        <f t="shared" si="269"/>
        <v>0</v>
      </c>
      <c r="BT248" s="111">
        <f t="shared" si="270"/>
        <v>0</v>
      </c>
      <c r="BU248" s="111">
        <f t="shared" si="271"/>
        <v>0</v>
      </c>
      <c r="BV248" s="111">
        <f t="shared" si="272"/>
        <v>0</v>
      </c>
      <c r="BW248" s="111">
        <f t="shared" si="273"/>
        <v>0</v>
      </c>
      <c r="BX248" s="111">
        <f t="shared" si="274"/>
        <v>0</v>
      </c>
      <c r="BY248" s="111">
        <f t="shared" si="275"/>
        <v>0</v>
      </c>
      <c r="BZ248" s="111">
        <f t="shared" si="276"/>
        <v>0</v>
      </c>
      <c r="CA248" s="115">
        <f t="shared" si="277"/>
        <v>0</v>
      </c>
    </row>
    <row r="249" spans="2:87" x14ac:dyDescent="0.25">
      <c r="C249" s="10" t="s">
        <v>30</v>
      </c>
      <c r="E249" s="1">
        <f t="shared" si="245"/>
        <v>0</v>
      </c>
      <c r="G249" s="8">
        <f t="shared" si="246"/>
        <v>0</v>
      </c>
      <c r="I249" s="25">
        <f t="shared" si="247"/>
        <v>0</v>
      </c>
      <c r="K249" s="18">
        <f t="shared" si="248"/>
        <v>0</v>
      </c>
      <c r="M249" s="25">
        <f t="shared" si="249"/>
        <v>0</v>
      </c>
      <c r="R249" s="8">
        <f t="shared" si="257"/>
        <v>0</v>
      </c>
      <c r="U249" s="8">
        <f t="shared" si="258"/>
        <v>0</v>
      </c>
      <c r="X249" s="8">
        <f t="shared" si="259"/>
        <v>0</v>
      </c>
      <c r="AA249" s="8">
        <f t="shared" si="260"/>
        <v>0</v>
      </c>
      <c r="AD249" s="8">
        <f t="shared" si="261"/>
        <v>0</v>
      </c>
      <c r="AG249" s="8">
        <f t="shared" si="262"/>
        <v>0</v>
      </c>
      <c r="AQ249" s="40">
        <f t="shared" si="250"/>
        <v>0</v>
      </c>
      <c r="AR249" s="40">
        <f t="shared" si="263"/>
        <v>0</v>
      </c>
      <c r="AS249" s="40">
        <f t="shared" si="251"/>
        <v>0</v>
      </c>
      <c r="AT249" s="41">
        <f t="shared" si="264"/>
        <v>0</v>
      </c>
      <c r="AU249" s="49"/>
      <c r="AV249" s="50">
        <f t="shared" si="252"/>
        <v>0</v>
      </c>
      <c r="AW249" s="51"/>
      <c r="AX249" s="51">
        <f t="shared" si="265"/>
        <v>0</v>
      </c>
      <c r="AY249" s="50">
        <f t="shared" si="253"/>
        <v>0</v>
      </c>
      <c r="AZ249" s="51"/>
      <c r="BA249" s="51">
        <f t="shared" si="266"/>
        <v>0</v>
      </c>
      <c r="BB249" s="50">
        <f t="shared" si="254"/>
        <v>0</v>
      </c>
      <c r="BC249" s="51"/>
      <c r="BD249" s="51">
        <f t="shared" si="267"/>
        <v>0</v>
      </c>
      <c r="BE249" s="50">
        <f t="shared" si="255"/>
        <v>0</v>
      </c>
      <c r="BF249" s="51"/>
      <c r="BG249" s="51">
        <f t="shared" si="268"/>
        <v>0</v>
      </c>
      <c r="BH249" s="50">
        <f t="shared" si="256"/>
        <v>0</v>
      </c>
      <c r="BS249" s="106">
        <f t="shared" si="269"/>
        <v>0</v>
      </c>
      <c r="BT249" s="111">
        <f t="shared" si="270"/>
        <v>0</v>
      </c>
      <c r="BU249" s="111">
        <f t="shared" si="271"/>
        <v>0</v>
      </c>
      <c r="BV249" s="111">
        <f t="shared" si="272"/>
        <v>0</v>
      </c>
      <c r="BW249" s="111">
        <f t="shared" si="273"/>
        <v>0</v>
      </c>
      <c r="BX249" s="111">
        <f t="shared" si="274"/>
        <v>0</v>
      </c>
      <c r="BY249" s="111">
        <f t="shared" si="275"/>
        <v>0</v>
      </c>
      <c r="BZ249" s="111">
        <f t="shared" si="276"/>
        <v>0</v>
      </c>
      <c r="CA249" s="115">
        <f t="shared" si="277"/>
        <v>0</v>
      </c>
    </row>
    <row r="250" spans="2:87" x14ac:dyDescent="0.25">
      <c r="C250" s="10" t="s">
        <v>10</v>
      </c>
      <c r="E250" s="1">
        <f t="shared" si="245"/>
        <v>0</v>
      </c>
      <c r="G250" s="8">
        <f t="shared" si="246"/>
        <v>0</v>
      </c>
      <c r="I250" s="25">
        <f t="shared" si="247"/>
        <v>0</v>
      </c>
      <c r="K250" s="18">
        <f t="shared" si="248"/>
        <v>0</v>
      </c>
      <c r="M250" s="25">
        <f t="shared" si="249"/>
        <v>0</v>
      </c>
      <c r="R250" s="8">
        <f t="shared" si="257"/>
        <v>0</v>
      </c>
      <c r="U250" s="8">
        <f t="shared" si="258"/>
        <v>0</v>
      </c>
      <c r="X250" s="8">
        <f t="shared" si="259"/>
        <v>0</v>
      </c>
      <c r="AA250" s="8">
        <f t="shared" si="260"/>
        <v>0</v>
      </c>
      <c r="AD250" s="8">
        <f t="shared" si="261"/>
        <v>0</v>
      </c>
      <c r="AG250" s="8">
        <f t="shared" si="262"/>
        <v>0</v>
      </c>
      <c r="AQ250" s="40">
        <f t="shared" si="250"/>
        <v>0</v>
      </c>
      <c r="AR250" s="40">
        <f t="shared" si="263"/>
        <v>0</v>
      </c>
      <c r="AS250" s="40">
        <f t="shared" si="251"/>
        <v>0</v>
      </c>
      <c r="AT250" s="41">
        <f t="shared" si="264"/>
        <v>0</v>
      </c>
      <c r="AU250" s="49"/>
      <c r="AV250" s="50">
        <f t="shared" si="252"/>
        <v>0</v>
      </c>
      <c r="AW250" s="51"/>
      <c r="AX250" s="51">
        <f t="shared" si="265"/>
        <v>0</v>
      </c>
      <c r="AY250" s="50">
        <f t="shared" si="253"/>
        <v>0</v>
      </c>
      <c r="AZ250" s="51"/>
      <c r="BA250" s="51">
        <f t="shared" si="266"/>
        <v>0</v>
      </c>
      <c r="BB250" s="50">
        <f t="shared" si="254"/>
        <v>0</v>
      </c>
      <c r="BC250" s="51"/>
      <c r="BD250" s="51">
        <f t="shared" si="267"/>
        <v>0</v>
      </c>
      <c r="BE250" s="50">
        <f t="shared" si="255"/>
        <v>0</v>
      </c>
      <c r="BF250" s="51"/>
      <c r="BG250" s="51">
        <f t="shared" si="268"/>
        <v>0</v>
      </c>
      <c r="BH250" s="50">
        <f t="shared" si="256"/>
        <v>0</v>
      </c>
      <c r="BS250" s="106">
        <f t="shared" si="269"/>
        <v>0</v>
      </c>
      <c r="BT250" s="111">
        <f t="shared" si="270"/>
        <v>0</v>
      </c>
      <c r="BU250" s="111">
        <f t="shared" si="271"/>
        <v>0</v>
      </c>
      <c r="BV250" s="111">
        <f t="shared" si="272"/>
        <v>0</v>
      </c>
      <c r="BW250" s="111">
        <f t="shared" si="273"/>
        <v>0</v>
      </c>
      <c r="BX250" s="111">
        <f t="shared" si="274"/>
        <v>0</v>
      </c>
      <c r="BY250" s="111">
        <f t="shared" si="275"/>
        <v>0</v>
      </c>
      <c r="BZ250" s="111">
        <f t="shared" si="276"/>
        <v>0</v>
      </c>
      <c r="CA250" s="115">
        <f t="shared" si="277"/>
        <v>0</v>
      </c>
    </row>
    <row r="251" spans="2:87" x14ac:dyDescent="0.25">
      <c r="C251" s="10" t="s">
        <v>35</v>
      </c>
      <c r="E251" s="1">
        <f t="shared" si="245"/>
        <v>0</v>
      </c>
      <c r="G251" s="8">
        <f t="shared" si="246"/>
        <v>0</v>
      </c>
      <c r="I251" s="25">
        <f t="shared" si="247"/>
        <v>0</v>
      </c>
      <c r="K251" s="18">
        <f t="shared" si="248"/>
        <v>0</v>
      </c>
      <c r="M251" s="25">
        <f t="shared" si="249"/>
        <v>0</v>
      </c>
      <c r="R251" s="8">
        <f t="shared" si="257"/>
        <v>0</v>
      </c>
      <c r="U251" s="8">
        <f t="shared" si="258"/>
        <v>0</v>
      </c>
      <c r="X251" s="8">
        <f t="shared" si="259"/>
        <v>0</v>
      </c>
      <c r="AA251" s="8">
        <f t="shared" si="260"/>
        <v>0</v>
      </c>
      <c r="AD251" s="8">
        <f t="shared" si="261"/>
        <v>0</v>
      </c>
      <c r="AG251" s="8">
        <f t="shared" si="262"/>
        <v>0</v>
      </c>
      <c r="AQ251" s="40">
        <f t="shared" si="250"/>
        <v>0</v>
      </c>
      <c r="AR251" s="40">
        <f t="shared" si="263"/>
        <v>0</v>
      </c>
      <c r="AS251" s="40">
        <f t="shared" si="251"/>
        <v>0</v>
      </c>
      <c r="AT251" s="41">
        <f t="shared" si="264"/>
        <v>0</v>
      </c>
      <c r="AU251" s="49"/>
      <c r="AV251" s="50">
        <f t="shared" si="252"/>
        <v>0</v>
      </c>
      <c r="AW251" s="51"/>
      <c r="AX251" s="51">
        <f t="shared" si="265"/>
        <v>0</v>
      </c>
      <c r="AY251" s="50">
        <f t="shared" si="253"/>
        <v>0</v>
      </c>
      <c r="AZ251" s="51"/>
      <c r="BA251" s="51">
        <f t="shared" si="266"/>
        <v>0</v>
      </c>
      <c r="BB251" s="50">
        <f t="shared" si="254"/>
        <v>0</v>
      </c>
      <c r="BC251" s="51"/>
      <c r="BD251" s="51">
        <f t="shared" si="267"/>
        <v>0</v>
      </c>
      <c r="BE251" s="50">
        <f t="shared" si="255"/>
        <v>0</v>
      </c>
      <c r="BF251" s="51"/>
      <c r="BG251" s="51">
        <f t="shared" si="268"/>
        <v>0</v>
      </c>
      <c r="BH251" s="50">
        <f t="shared" si="256"/>
        <v>0</v>
      </c>
      <c r="BS251" s="106">
        <f t="shared" si="269"/>
        <v>0</v>
      </c>
      <c r="BT251" s="111">
        <f t="shared" si="270"/>
        <v>0</v>
      </c>
      <c r="BU251" s="111">
        <f t="shared" si="271"/>
        <v>0</v>
      </c>
      <c r="BV251" s="111">
        <f t="shared" si="272"/>
        <v>0</v>
      </c>
      <c r="BW251" s="111">
        <f t="shared" si="273"/>
        <v>0</v>
      </c>
      <c r="BX251" s="111">
        <f t="shared" si="274"/>
        <v>0</v>
      </c>
      <c r="BY251" s="111">
        <f t="shared" si="275"/>
        <v>0</v>
      </c>
      <c r="BZ251" s="111">
        <f t="shared" si="276"/>
        <v>0</v>
      </c>
      <c r="CA251" s="115">
        <f t="shared" si="277"/>
        <v>0</v>
      </c>
    </row>
    <row r="252" spans="2:87" x14ac:dyDescent="0.25">
      <c r="C252" s="10" t="s">
        <v>36</v>
      </c>
      <c r="E252" s="1">
        <f t="shared" si="245"/>
        <v>0</v>
      </c>
      <c r="G252" s="8">
        <f t="shared" si="246"/>
        <v>0</v>
      </c>
      <c r="I252" s="25">
        <f t="shared" si="247"/>
        <v>0</v>
      </c>
      <c r="J252" s="1">
        <v>4.7600000000000003E-2</v>
      </c>
      <c r="K252" s="18">
        <f t="shared" si="248"/>
        <v>2.2242990654205607E-2</v>
      </c>
      <c r="M252" s="25">
        <f t="shared" si="249"/>
        <v>0</v>
      </c>
      <c r="R252" s="8">
        <f t="shared" si="257"/>
        <v>0</v>
      </c>
      <c r="U252" s="8">
        <f t="shared" si="258"/>
        <v>0</v>
      </c>
      <c r="X252" s="8">
        <f t="shared" si="259"/>
        <v>0</v>
      </c>
      <c r="AA252" s="8">
        <f t="shared" si="260"/>
        <v>0</v>
      </c>
      <c r="AD252" s="8">
        <f t="shared" si="261"/>
        <v>0</v>
      </c>
      <c r="AG252" s="8">
        <f t="shared" si="262"/>
        <v>0</v>
      </c>
      <c r="AQ252" s="40">
        <f t="shared" si="250"/>
        <v>0</v>
      </c>
      <c r="AR252" s="40">
        <f t="shared" si="263"/>
        <v>0</v>
      </c>
      <c r="AS252" s="40">
        <f t="shared" si="251"/>
        <v>0</v>
      </c>
      <c r="AT252" s="41">
        <f t="shared" si="264"/>
        <v>0</v>
      </c>
      <c r="AU252" s="49"/>
      <c r="AV252" s="50">
        <f t="shared" si="252"/>
        <v>0</v>
      </c>
      <c r="AW252" s="51"/>
      <c r="AX252" s="51">
        <f t="shared" si="265"/>
        <v>0</v>
      </c>
      <c r="AY252" s="50">
        <f t="shared" si="253"/>
        <v>0</v>
      </c>
      <c r="AZ252" s="51"/>
      <c r="BA252" s="51">
        <f t="shared" si="266"/>
        <v>0</v>
      </c>
      <c r="BB252" s="50">
        <f t="shared" si="254"/>
        <v>0</v>
      </c>
      <c r="BC252" s="51"/>
      <c r="BD252" s="51">
        <f t="shared" si="267"/>
        <v>0</v>
      </c>
      <c r="BE252" s="50">
        <f t="shared" si="255"/>
        <v>0</v>
      </c>
      <c r="BF252" s="51"/>
      <c r="BG252" s="51">
        <f t="shared" si="268"/>
        <v>0</v>
      </c>
      <c r="BH252" s="50">
        <f t="shared" si="256"/>
        <v>0</v>
      </c>
      <c r="BS252" s="106">
        <f t="shared" si="269"/>
        <v>0</v>
      </c>
      <c r="BT252" s="111">
        <f t="shared" si="270"/>
        <v>0</v>
      </c>
      <c r="BU252" s="111">
        <f t="shared" si="271"/>
        <v>0</v>
      </c>
      <c r="BV252" s="111">
        <f t="shared" si="272"/>
        <v>0</v>
      </c>
      <c r="BW252" s="111">
        <f t="shared" si="273"/>
        <v>0</v>
      </c>
      <c r="BX252" s="111">
        <f t="shared" si="274"/>
        <v>0</v>
      </c>
      <c r="BY252" s="111">
        <f t="shared" si="275"/>
        <v>0</v>
      </c>
      <c r="BZ252" s="111">
        <f t="shared" si="276"/>
        <v>0</v>
      </c>
      <c r="CA252" s="115">
        <f t="shared" si="277"/>
        <v>0</v>
      </c>
    </row>
    <row r="253" spans="2:87" x14ac:dyDescent="0.25">
      <c r="B253" s="5" t="s">
        <v>12</v>
      </c>
      <c r="C253" s="10" t="s">
        <v>31</v>
      </c>
      <c r="E253" s="1">
        <f t="shared" si="245"/>
        <v>0</v>
      </c>
      <c r="G253" s="8">
        <f t="shared" si="246"/>
        <v>0</v>
      </c>
      <c r="H253" s="1">
        <v>6.3899999999999998E-2</v>
      </c>
      <c r="I253" s="25">
        <f t="shared" si="247"/>
        <v>3.2338056680161942E-5</v>
      </c>
      <c r="J253" s="1">
        <v>8.2699999999999996E-2</v>
      </c>
      <c r="K253" s="18">
        <f t="shared" si="248"/>
        <v>3.8644859813084111E-2</v>
      </c>
      <c r="L253" s="1">
        <v>7.8700000000000006E-2</v>
      </c>
      <c r="M253" s="25">
        <f t="shared" si="249"/>
        <v>3.6775700934579443E-2</v>
      </c>
      <c r="N253" s="1" t="s">
        <v>43</v>
      </c>
      <c r="P253" s="1">
        <v>1103</v>
      </c>
      <c r="Q253" s="1">
        <v>675</v>
      </c>
      <c r="R253" s="8">
        <f t="shared" si="257"/>
        <v>428</v>
      </c>
      <c r="S253" s="1">
        <v>994</v>
      </c>
      <c r="T253" s="1">
        <v>601</v>
      </c>
      <c r="U253" s="8">
        <f t="shared" si="258"/>
        <v>393</v>
      </c>
      <c r="V253" s="1">
        <v>1206</v>
      </c>
      <c r="W253" s="1">
        <v>748</v>
      </c>
      <c r="X253" s="8">
        <f t="shared" si="259"/>
        <v>458</v>
      </c>
      <c r="AA253" s="8">
        <f t="shared" si="260"/>
        <v>0</v>
      </c>
      <c r="AD253" s="8">
        <f t="shared" si="261"/>
        <v>0</v>
      </c>
      <c r="AG253" s="8">
        <f t="shared" si="262"/>
        <v>0</v>
      </c>
      <c r="AJ253" s="1">
        <v>124</v>
      </c>
      <c r="AK253" s="8">
        <v>1643</v>
      </c>
      <c r="AP253" s="1">
        <v>43.7</v>
      </c>
      <c r="AQ253" s="40">
        <f t="shared" si="250"/>
        <v>4.4052419354838719</v>
      </c>
      <c r="AR253" s="40">
        <f t="shared" si="263"/>
        <v>30.591957885304666</v>
      </c>
      <c r="AS253" s="40">
        <f t="shared" si="251"/>
        <v>7.9294354838709697</v>
      </c>
      <c r="AT253" s="41">
        <f t="shared" si="264"/>
        <v>55.065524193548406</v>
      </c>
      <c r="AU253" s="49">
        <v>1.4</v>
      </c>
      <c r="AV253" s="50">
        <f t="shared" si="252"/>
        <v>2.8571428571428572</v>
      </c>
      <c r="AW253" s="51">
        <v>2.7</v>
      </c>
      <c r="AX253" s="51">
        <f t="shared" si="265"/>
        <v>1.3000000000000003</v>
      </c>
      <c r="AY253" s="50">
        <f t="shared" si="253"/>
        <v>2.6530612244897966</v>
      </c>
      <c r="AZ253" s="51">
        <v>3.1</v>
      </c>
      <c r="BA253" s="51">
        <f t="shared" si="266"/>
        <v>1.7000000000000002</v>
      </c>
      <c r="BB253" s="50">
        <f t="shared" si="254"/>
        <v>3.4693877551020411</v>
      </c>
      <c r="BC253" s="51">
        <v>3</v>
      </c>
      <c r="BD253" s="51">
        <f t="shared" si="267"/>
        <v>1.6</v>
      </c>
      <c r="BE253" s="50">
        <f t="shared" si="255"/>
        <v>3.2653061224489797</v>
      </c>
      <c r="BF253" s="51">
        <v>2</v>
      </c>
      <c r="BG253" s="51">
        <f t="shared" si="268"/>
        <v>0.60000000000000009</v>
      </c>
      <c r="BH253" s="50">
        <f t="shared" si="256"/>
        <v>1.2244897959183676</v>
      </c>
      <c r="BI253" s="1">
        <v>23.3</v>
      </c>
      <c r="BJ253" s="106">
        <v>2.6</v>
      </c>
      <c r="BK253" s="111">
        <v>5.48</v>
      </c>
      <c r="BL253" s="111">
        <v>3.6739999999999999</v>
      </c>
      <c r="BM253" s="111">
        <v>6.8</v>
      </c>
      <c r="BN253" s="111">
        <v>10.641</v>
      </c>
      <c r="BO253" s="111">
        <v>9.1199999999999992</v>
      </c>
      <c r="BP253" s="111">
        <v>13.36</v>
      </c>
      <c r="BQ253" s="111">
        <v>20.81</v>
      </c>
      <c r="BR253" s="111">
        <v>25.6</v>
      </c>
      <c r="BS253" s="106">
        <f t="shared" si="269"/>
        <v>1.5629999999999999</v>
      </c>
      <c r="BT253" s="111">
        <f t="shared" si="270"/>
        <v>3.8410000000000002</v>
      </c>
      <c r="BU253" s="111">
        <f t="shared" si="271"/>
        <v>5.4039999999999999</v>
      </c>
      <c r="BV253" s="111">
        <f t="shared" si="272"/>
        <v>2.3199999999999994</v>
      </c>
      <c r="BW253" s="111">
        <f t="shared" si="273"/>
        <v>3.8829999999999991</v>
      </c>
      <c r="BX253" s="111">
        <f t="shared" si="274"/>
        <v>7.4499999999999993</v>
      </c>
      <c r="BY253" s="111">
        <f t="shared" si="275"/>
        <v>5.91</v>
      </c>
      <c r="BZ253" s="111">
        <f t="shared" si="276"/>
        <v>1.1979999999999995</v>
      </c>
      <c r="CA253" s="115">
        <f t="shared" si="277"/>
        <v>4.7900000000000027</v>
      </c>
      <c r="CB253" s="122">
        <f>BK253/$BJ253</f>
        <v>2.1076923076923078</v>
      </c>
      <c r="CC253" s="122">
        <f t="shared" ref="CC253" si="313">BL253/$BJ253</f>
        <v>1.4130769230769229</v>
      </c>
      <c r="CD253" s="122">
        <f t="shared" ref="CD253" si="314">BM253/$BJ253</f>
        <v>2.6153846153846154</v>
      </c>
      <c r="CE253" s="122">
        <f t="shared" ref="CE253" si="315">BN253/$BJ253</f>
        <v>4.0926923076923076</v>
      </c>
      <c r="CF253" s="122">
        <f t="shared" ref="CF253" si="316">BO253/$BJ253</f>
        <v>3.5076923076923072</v>
      </c>
      <c r="CG253" s="122">
        <f t="shared" ref="CG253" si="317">BP253/$BJ253</f>
        <v>5.138461538461538</v>
      </c>
      <c r="CH253" s="122">
        <f t="shared" ref="CH253" si="318">BQ253/$BJ253</f>
        <v>8.0038461538461529</v>
      </c>
      <c r="CI253" s="92">
        <f t="shared" ref="CI253" si="319">BR253/$BJ253</f>
        <v>9.8461538461538467</v>
      </c>
    </row>
    <row r="254" spans="2:87" x14ac:dyDescent="0.25">
      <c r="C254" s="10" t="s">
        <v>32</v>
      </c>
      <c r="E254" s="1">
        <f t="shared" si="245"/>
        <v>0</v>
      </c>
      <c r="G254" s="8">
        <f t="shared" si="246"/>
        <v>0</v>
      </c>
      <c r="H254" s="1">
        <v>6.4399999999999999E-2</v>
      </c>
      <c r="I254" s="25">
        <f t="shared" si="247"/>
        <v>3.2591093117408905E-5</v>
      </c>
      <c r="J254" s="1">
        <v>8.0699999999999994E-2</v>
      </c>
      <c r="K254" s="18">
        <f t="shared" si="248"/>
        <v>3.771028037383177E-2</v>
      </c>
      <c r="L254" s="1">
        <v>7.8100000000000003E-2</v>
      </c>
      <c r="M254" s="25">
        <f t="shared" si="249"/>
        <v>3.6495327102803739E-2</v>
      </c>
      <c r="P254" s="1">
        <v>1110</v>
      </c>
      <c r="Q254" s="1">
        <v>660</v>
      </c>
      <c r="R254" s="8">
        <f t="shared" si="257"/>
        <v>450</v>
      </c>
      <c r="S254" s="1">
        <v>992</v>
      </c>
      <c r="T254" s="1">
        <v>594</v>
      </c>
      <c r="U254" s="8">
        <f t="shared" si="258"/>
        <v>398</v>
      </c>
      <c r="V254" s="1">
        <v>1224</v>
      </c>
      <c r="W254" s="1">
        <v>731</v>
      </c>
      <c r="X254" s="8">
        <f t="shared" si="259"/>
        <v>493</v>
      </c>
      <c r="AA254" s="8">
        <f t="shared" si="260"/>
        <v>0</v>
      </c>
      <c r="AD254" s="8">
        <f t="shared" si="261"/>
        <v>0</v>
      </c>
      <c r="AG254" s="8">
        <f t="shared" si="262"/>
        <v>0</v>
      </c>
      <c r="AJ254" s="1">
        <v>139</v>
      </c>
      <c r="AK254" s="8">
        <v>1631</v>
      </c>
      <c r="AQ254" s="40">
        <f t="shared" si="250"/>
        <v>0</v>
      </c>
      <c r="AR254" s="40">
        <f t="shared" si="263"/>
        <v>0</v>
      </c>
      <c r="AS254" s="40">
        <f t="shared" si="251"/>
        <v>0</v>
      </c>
      <c r="AT254" s="41">
        <f t="shared" si="264"/>
        <v>0</v>
      </c>
      <c r="AU254" s="49"/>
      <c r="AV254" s="50">
        <f t="shared" si="252"/>
        <v>0</v>
      </c>
      <c r="AW254" s="51"/>
      <c r="AX254" s="51">
        <f t="shared" si="265"/>
        <v>0</v>
      </c>
      <c r="AY254" s="50">
        <f t="shared" si="253"/>
        <v>0</v>
      </c>
      <c r="AZ254" s="51"/>
      <c r="BA254" s="51">
        <f t="shared" si="266"/>
        <v>0</v>
      </c>
      <c r="BB254" s="50">
        <f t="shared" si="254"/>
        <v>0</v>
      </c>
      <c r="BC254" s="51"/>
      <c r="BD254" s="51">
        <f t="shared" si="267"/>
        <v>0</v>
      </c>
      <c r="BE254" s="50">
        <f t="shared" si="255"/>
        <v>0</v>
      </c>
      <c r="BF254" s="51"/>
      <c r="BG254" s="51">
        <f t="shared" si="268"/>
        <v>0</v>
      </c>
      <c r="BH254" s="50">
        <f t="shared" si="256"/>
        <v>0</v>
      </c>
      <c r="BS254" s="106">
        <f t="shared" si="269"/>
        <v>0</v>
      </c>
      <c r="BT254" s="111">
        <f t="shared" si="270"/>
        <v>0</v>
      </c>
      <c r="BU254" s="111">
        <f t="shared" si="271"/>
        <v>0</v>
      </c>
      <c r="BV254" s="111">
        <f t="shared" si="272"/>
        <v>0</v>
      </c>
      <c r="BW254" s="111">
        <f t="shared" si="273"/>
        <v>0</v>
      </c>
      <c r="BX254" s="111">
        <f t="shared" si="274"/>
        <v>0</v>
      </c>
      <c r="BY254" s="111">
        <f t="shared" si="275"/>
        <v>0</v>
      </c>
      <c r="BZ254" s="111">
        <f t="shared" si="276"/>
        <v>0</v>
      </c>
      <c r="CA254" s="115">
        <f t="shared" si="277"/>
        <v>0</v>
      </c>
    </row>
    <row r="255" spans="2:87" x14ac:dyDescent="0.25">
      <c r="C255" s="10" t="s">
        <v>33</v>
      </c>
      <c r="E255" s="1">
        <f t="shared" si="245"/>
        <v>0</v>
      </c>
      <c r="G255" s="8">
        <f t="shared" si="246"/>
        <v>0</v>
      </c>
      <c r="I255" s="25">
        <f t="shared" si="247"/>
        <v>0</v>
      </c>
      <c r="J255" s="1">
        <v>8.2500000000000004E-2</v>
      </c>
      <c r="K255" s="18">
        <f t="shared" si="248"/>
        <v>3.8551401869158876E-2</v>
      </c>
      <c r="L255" s="1">
        <v>7.8799999999999995E-2</v>
      </c>
      <c r="M255" s="25">
        <f t="shared" si="249"/>
        <v>3.6822429906542054E-2</v>
      </c>
      <c r="R255" s="8">
        <f t="shared" si="257"/>
        <v>0</v>
      </c>
      <c r="U255" s="8">
        <f t="shared" si="258"/>
        <v>0</v>
      </c>
      <c r="X255" s="8">
        <f t="shared" si="259"/>
        <v>0</v>
      </c>
      <c r="AA255" s="8">
        <f t="shared" si="260"/>
        <v>0</v>
      </c>
      <c r="AD255" s="8">
        <f t="shared" si="261"/>
        <v>0</v>
      </c>
      <c r="AG255" s="8">
        <f t="shared" si="262"/>
        <v>0</v>
      </c>
      <c r="AJ255" s="1">
        <v>122</v>
      </c>
      <c r="AK255" s="8">
        <v>1644</v>
      </c>
      <c r="AQ255" s="40">
        <f t="shared" si="250"/>
        <v>0</v>
      </c>
      <c r="AR255" s="40">
        <f t="shared" si="263"/>
        <v>0</v>
      </c>
      <c r="AS255" s="40">
        <f t="shared" si="251"/>
        <v>0</v>
      </c>
      <c r="AT255" s="41">
        <f t="shared" si="264"/>
        <v>0</v>
      </c>
      <c r="AU255" s="49"/>
      <c r="AV255" s="50">
        <f t="shared" si="252"/>
        <v>0</v>
      </c>
      <c r="AW255" s="51"/>
      <c r="AX255" s="51">
        <f t="shared" si="265"/>
        <v>0</v>
      </c>
      <c r="AY255" s="50">
        <f t="shared" si="253"/>
        <v>0</v>
      </c>
      <c r="AZ255" s="51"/>
      <c r="BA255" s="51">
        <f t="shared" si="266"/>
        <v>0</v>
      </c>
      <c r="BB255" s="50">
        <f t="shared" si="254"/>
        <v>0</v>
      </c>
      <c r="BC255" s="51"/>
      <c r="BD255" s="51">
        <f t="shared" si="267"/>
        <v>0</v>
      </c>
      <c r="BE255" s="50">
        <f t="shared" si="255"/>
        <v>0</v>
      </c>
      <c r="BF255" s="51"/>
      <c r="BG255" s="51">
        <f t="shared" si="268"/>
        <v>0</v>
      </c>
      <c r="BH255" s="50">
        <f t="shared" si="256"/>
        <v>0</v>
      </c>
      <c r="BS255" s="106">
        <f t="shared" si="269"/>
        <v>0</v>
      </c>
      <c r="BT255" s="111">
        <f t="shared" si="270"/>
        <v>0</v>
      </c>
      <c r="BU255" s="111">
        <f t="shared" si="271"/>
        <v>0</v>
      </c>
      <c r="BV255" s="111">
        <f t="shared" si="272"/>
        <v>0</v>
      </c>
      <c r="BW255" s="111">
        <f t="shared" si="273"/>
        <v>0</v>
      </c>
      <c r="BX255" s="111">
        <f t="shared" si="274"/>
        <v>0</v>
      </c>
      <c r="BY255" s="111">
        <f t="shared" si="275"/>
        <v>0</v>
      </c>
      <c r="BZ255" s="111">
        <f t="shared" si="276"/>
        <v>0</v>
      </c>
      <c r="CA255" s="115">
        <f t="shared" si="277"/>
        <v>0</v>
      </c>
    </row>
    <row r="256" spans="2:87" x14ac:dyDescent="0.25">
      <c r="C256" s="10" t="s">
        <v>34</v>
      </c>
      <c r="E256" s="1">
        <f t="shared" si="245"/>
        <v>0</v>
      </c>
      <c r="G256" s="8">
        <f t="shared" si="246"/>
        <v>0</v>
      </c>
      <c r="I256" s="25">
        <f t="shared" si="247"/>
        <v>0</v>
      </c>
      <c r="J256" s="1">
        <v>8.1299999999999997E-2</v>
      </c>
      <c r="K256" s="18">
        <f t="shared" si="248"/>
        <v>3.7990654205607474E-2</v>
      </c>
      <c r="L256" s="1">
        <v>7.8899999999999998E-2</v>
      </c>
      <c r="M256" s="25">
        <f t="shared" si="249"/>
        <v>3.6869158878504671E-2</v>
      </c>
      <c r="R256" s="8">
        <f t="shared" si="257"/>
        <v>0</v>
      </c>
      <c r="U256" s="8">
        <f t="shared" si="258"/>
        <v>0</v>
      </c>
      <c r="X256" s="8">
        <f t="shared" si="259"/>
        <v>0</v>
      </c>
      <c r="AA256" s="8">
        <f t="shared" si="260"/>
        <v>0</v>
      </c>
      <c r="AD256" s="8">
        <f t="shared" si="261"/>
        <v>0</v>
      </c>
      <c r="AG256" s="8">
        <f t="shared" si="262"/>
        <v>0</v>
      </c>
      <c r="AJ256" s="1">
        <v>122</v>
      </c>
      <c r="AK256" s="8">
        <v>1643</v>
      </c>
      <c r="AQ256" s="40">
        <f t="shared" si="250"/>
        <v>0</v>
      </c>
      <c r="AR256" s="40">
        <f t="shared" si="263"/>
        <v>0</v>
      </c>
      <c r="AS256" s="40">
        <f t="shared" si="251"/>
        <v>0</v>
      </c>
      <c r="AT256" s="41">
        <f t="shared" si="264"/>
        <v>0</v>
      </c>
      <c r="AU256" s="49"/>
      <c r="AV256" s="50">
        <f t="shared" si="252"/>
        <v>0</v>
      </c>
      <c r="AW256" s="51"/>
      <c r="AX256" s="51">
        <f t="shared" si="265"/>
        <v>0</v>
      </c>
      <c r="AY256" s="50">
        <f t="shared" si="253"/>
        <v>0</v>
      </c>
      <c r="AZ256" s="51"/>
      <c r="BA256" s="51">
        <f t="shared" si="266"/>
        <v>0</v>
      </c>
      <c r="BB256" s="50">
        <f t="shared" si="254"/>
        <v>0</v>
      </c>
      <c r="BC256" s="51"/>
      <c r="BD256" s="51">
        <f t="shared" si="267"/>
        <v>0</v>
      </c>
      <c r="BE256" s="50">
        <f t="shared" si="255"/>
        <v>0</v>
      </c>
      <c r="BF256" s="51"/>
      <c r="BG256" s="51">
        <f t="shared" si="268"/>
        <v>0</v>
      </c>
      <c r="BH256" s="50">
        <f t="shared" si="256"/>
        <v>0</v>
      </c>
      <c r="BS256" s="106">
        <f t="shared" si="269"/>
        <v>0</v>
      </c>
      <c r="BT256" s="111">
        <f t="shared" si="270"/>
        <v>0</v>
      </c>
      <c r="BU256" s="111">
        <f t="shared" si="271"/>
        <v>0</v>
      </c>
      <c r="BV256" s="111">
        <f t="shared" si="272"/>
        <v>0</v>
      </c>
      <c r="BW256" s="111">
        <f t="shared" si="273"/>
        <v>0</v>
      </c>
      <c r="BX256" s="111">
        <f t="shared" si="274"/>
        <v>0</v>
      </c>
      <c r="BY256" s="111">
        <f t="shared" si="275"/>
        <v>0</v>
      </c>
      <c r="BZ256" s="111">
        <f t="shared" si="276"/>
        <v>0</v>
      </c>
      <c r="CA256" s="115">
        <f t="shared" si="277"/>
        <v>0</v>
      </c>
    </row>
    <row r="257" spans="2:87" x14ac:dyDescent="0.25">
      <c r="C257" s="10" t="s">
        <v>29</v>
      </c>
      <c r="E257" s="1">
        <f t="shared" si="245"/>
        <v>0</v>
      </c>
      <c r="G257" s="8">
        <f t="shared" si="246"/>
        <v>0</v>
      </c>
      <c r="I257" s="25">
        <f t="shared" si="247"/>
        <v>0</v>
      </c>
      <c r="K257" s="18">
        <f t="shared" si="248"/>
        <v>0</v>
      </c>
      <c r="M257" s="25">
        <f t="shared" si="249"/>
        <v>0</v>
      </c>
      <c r="R257" s="8">
        <f t="shared" si="257"/>
        <v>0</v>
      </c>
      <c r="U257" s="8">
        <f t="shared" si="258"/>
        <v>0</v>
      </c>
      <c r="X257" s="8">
        <f t="shared" si="259"/>
        <v>0</v>
      </c>
      <c r="AA257" s="8">
        <f t="shared" si="260"/>
        <v>0</v>
      </c>
      <c r="AD257" s="8">
        <f t="shared" si="261"/>
        <v>0</v>
      </c>
      <c r="AG257" s="8">
        <f t="shared" si="262"/>
        <v>0</v>
      </c>
      <c r="AQ257" s="40">
        <f t="shared" si="250"/>
        <v>0</v>
      </c>
      <c r="AR257" s="40">
        <f t="shared" si="263"/>
        <v>0</v>
      </c>
      <c r="AS257" s="40">
        <f t="shared" si="251"/>
        <v>0</v>
      </c>
      <c r="AT257" s="41">
        <f t="shared" si="264"/>
        <v>0</v>
      </c>
      <c r="AU257" s="49"/>
      <c r="AV257" s="50">
        <f t="shared" si="252"/>
        <v>0</v>
      </c>
      <c r="AW257" s="51"/>
      <c r="AX257" s="51">
        <f t="shared" si="265"/>
        <v>0</v>
      </c>
      <c r="AY257" s="50">
        <f t="shared" si="253"/>
        <v>0</v>
      </c>
      <c r="AZ257" s="51"/>
      <c r="BA257" s="51">
        <f t="shared" si="266"/>
        <v>0</v>
      </c>
      <c r="BB257" s="50">
        <f t="shared" si="254"/>
        <v>0</v>
      </c>
      <c r="BC257" s="51"/>
      <c r="BD257" s="51">
        <f t="shared" si="267"/>
        <v>0</v>
      </c>
      <c r="BE257" s="50">
        <f t="shared" si="255"/>
        <v>0</v>
      </c>
      <c r="BF257" s="51"/>
      <c r="BG257" s="51">
        <f t="shared" si="268"/>
        <v>0</v>
      </c>
      <c r="BH257" s="50">
        <f t="shared" si="256"/>
        <v>0</v>
      </c>
      <c r="BS257" s="106">
        <f t="shared" si="269"/>
        <v>0</v>
      </c>
      <c r="BT257" s="111">
        <f t="shared" si="270"/>
        <v>0</v>
      </c>
      <c r="BU257" s="111">
        <f t="shared" si="271"/>
        <v>0</v>
      </c>
      <c r="BV257" s="111">
        <f t="shared" si="272"/>
        <v>0</v>
      </c>
      <c r="BW257" s="111">
        <f t="shared" si="273"/>
        <v>0</v>
      </c>
      <c r="BX257" s="111">
        <f t="shared" si="274"/>
        <v>0</v>
      </c>
      <c r="BY257" s="111">
        <f t="shared" si="275"/>
        <v>0</v>
      </c>
      <c r="BZ257" s="111">
        <f t="shared" si="276"/>
        <v>0</v>
      </c>
      <c r="CA257" s="115">
        <f t="shared" si="277"/>
        <v>0</v>
      </c>
    </row>
    <row r="258" spans="2:87" x14ac:dyDescent="0.25">
      <c r="C258" s="10" t="s">
        <v>30</v>
      </c>
      <c r="E258" s="1">
        <f t="shared" si="245"/>
        <v>0</v>
      </c>
      <c r="G258" s="8">
        <f t="shared" si="246"/>
        <v>0</v>
      </c>
      <c r="I258" s="25">
        <f t="shared" si="247"/>
        <v>0</v>
      </c>
      <c r="K258" s="18">
        <f t="shared" si="248"/>
        <v>0</v>
      </c>
      <c r="M258" s="25">
        <f t="shared" si="249"/>
        <v>0</v>
      </c>
      <c r="R258" s="8">
        <f t="shared" si="257"/>
        <v>0</v>
      </c>
      <c r="U258" s="8">
        <f t="shared" si="258"/>
        <v>0</v>
      </c>
      <c r="X258" s="8">
        <f t="shared" si="259"/>
        <v>0</v>
      </c>
      <c r="AA258" s="8">
        <f t="shared" si="260"/>
        <v>0</v>
      </c>
      <c r="AD258" s="8">
        <f t="shared" si="261"/>
        <v>0</v>
      </c>
      <c r="AG258" s="8">
        <f t="shared" si="262"/>
        <v>0</v>
      </c>
      <c r="AQ258" s="40">
        <f t="shared" si="250"/>
        <v>0</v>
      </c>
      <c r="AR258" s="40">
        <f t="shared" si="263"/>
        <v>0</v>
      </c>
      <c r="AS258" s="40">
        <f t="shared" si="251"/>
        <v>0</v>
      </c>
      <c r="AT258" s="41">
        <f t="shared" si="264"/>
        <v>0</v>
      </c>
      <c r="AU258" s="49"/>
      <c r="AV258" s="50">
        <f t="shared" si="252"/>
        <v>0</v>
      </c>
      <c r="AW258" s="51"/>
      <c r="AX258" s="51">
        <f t="shared" si="265"/>
        <v>0</v>
      </c>
      <c r="AY258" s="50">
        <f t="shared" si="253"/>
        <v>0</v>
      </c>
      <c r="AZ258" s="51"/>
      <c r="BA258" s="51">
        <f t="shared" si="266"/>
        <v>0</v>
      </c>
      <c r="BB258" s="50">
        <f t="shared" si="254"/>
        <v>0</v>
      </c>
      <c r="BC258" s="51"/>
      <c r="BD258" s="51">
        <f t="shared" si="267"/>
        <v>0</v>
      </c>
      <c r="BE258" s="50">
        <f t="shared" si="255"/>
        <v>0</v>
      </c>
      <c r="BF258" s="51"/>
      <c r="BG258" s="51">
        <f t="shared" si="268"/>
        <v>0</v>
      </c>
      <c r="BH258" s="50">
        <f t="shared" si="256"/>
        <v>0</v>
      </c>
      <c r="BS258" s="106">
        <f t="shared" si="269"/>
        <v>0</v>
      </c>
      <c r="BT258" s="111">
        <f t="shared" si="270"/>
        <v>0</v>
      </c>
      <c r="BU258" s="111">
        <f t="shared" si="271"/>
        <v>0</v>
      </c>
      <c r="BV258" s="111">
        <f t="shared" si="272"/>
        <v>0</v>
      </c>
      <c r="BW258" s="111">
        <f t="shared" si="273"/>
        <v>0</v>
      </c>
      <c r="BX258" s="111">
        <f t="shared" si="274"/>
        <v>0</v>
      </c>
      <c r="BY258" s="111">
        <f t="shared" si="275"/>
        <v>0</v>
      </c>
      <c r="BZ258" s="111">
        <f t="shared" si="276"/>
        <v>0</v>
      </c>
      <c r="CA258" s="115">
        <f t="shared" si="277"/>
        <v>0</v>
      </c>
    </row>
    <row r="259" spans="2:87" x14ac:dyDescent="0.25">
      <c r="C259" s="10" t="s">
        <v>10</v>
      </c>
      <c r="E259" s="1">
        <f t="shared" si="245"/>
        <v>0</v>
      </c>
      <c r="G259" s="8">
        <f t="shared" si="246"/>
        <v>0</v>
      </c>
      <c r="I259" s="25">
        <f t="shared" si="247"/>
        <v>0</v>
      </c>
      <c r="K259" s="18">
        <f t="shared" si="248"/>
        <v>0</v>
      </c>
      <c r="M259" s="25">
        <f t="shared" si="249"/>
        <v>0</v>
      </c>
      <c r="R259" s="8">
        <f t="shared" si="257"/>
        <v>0</v>
      </c>
      <c r="U259" s="8">
        <f t="shared" si="258"/>
        <v>0</v>
      </c>
      <c r="X259" s="8">
        <f t="shared" si="259"/>
        <v>0</v>
      </c>
      <c r="AA259" s="8">
        <f t="shared" si="260"/>
        <v>0</v>
      </c>
      <c r="AD259" s="8">
        <f t="shared" si="261"/>
        <v>0</v>
      </c>
      <c r="AG259" s="8">
        <f t="shared" si="262"/>
        <v>0</v>
      </c>
      <c r="AQ259" s="40">
        <f t="shared" si="250"/>
        <v>0</v>
      </c>
      <c r="AR259" s="40">
        <f t="shared" si="263"/>
        <v>0</v>
      </c>
      <c r="AS259" s="40">
        <f t="shared" si="251"/>
        <v>0</v>
      </c>
      <c r="AT259" s="41">
        <f t="shared" si="264"/>
        <v>0</v>
      </c>
      <c r="AU259" s="49"/>
      <c r="AV259" s="50">
        <f t="shared" si="252"/>
        <v>0</v>
      </c>
      <c r="AW259" s="51"/>
      <c r="AX259" s="51">
        <f t="shared" si="265"/>
        <v>0</v>
      </c>
      <c r="AY259" s="50">
        <f t="shared" si="253"/>
        <v>0</v>
      </c>
      <c r="AZ259" s="51"/>
      <c r="BA259" s="51">
        <f t="shared" si="266"/>
        <v>0</v>
      </c>
      <c r="BB259" s="50">
        <f t="shared" si="254"/>
        <v>0</v>
      </c>
      <c r="BC259" s="51"/>
      <c r="BD259" s="51">
        <f t="shared" si="267"/>
        <v>0</v>
      </c>
      <c r="BE259" s="50">
        <f t="shared" si="255"/>
        <v>0</v>
      </c>
      <c r="BF259" s="51"/>
      <c r="BG259" s="51">
        <f t="shared" si="268"/>
        <v>0</v>
      </c>
      <c r="BH259" s="50">
        <f t="shared" si="256"/>
        <v>0</v>
      </c>
      <c r="BS259" s="106">
        <f t="shared" si="269"/>
        <v>0</v>
      </c>
      <c r="BT259" s="111">
        <f t="shared" si="270"/>
        <v>0</v>
      </c>
      <c r="BU259" s="111">
        <f t="shared" si="271"/>
        <v>0</v>
      </c>
      <c r="BV259" s="111">
        <f t="shared" si="272"/>
        <v>0</v>
      </c>
      <c r="BW259" s="111">
        <f t="shared" si="273"/>
        <v>0</v>
      </c>
      <c r="BX259" s="111">
        <f t="shared" si="274"/>
        <v>0</v>
      </c>
      <c r="BY259" s="111">
        <f t="shared" si="275"/>
        <v>0</v>
      </c>
      <c r="BZ259" s="111">
        <f t="shared" si="276"/>
        <v>0</v>
      </c>
      <c r="CA259" s="115">
        <f t="shared" si="277"/>
        <v>0</v>
      </c>
    </row>
    <row r="260" spans="2:87" x14ac:dyDescent="0.25">
      <c r="C260" s="10" t="s">
        <v>35</v>
      </c>
      <c r="E260" s="1">
        <f t="shared" si="245"/>
        <v>0</v>
      </c>
      <c r="G260" s="8">
        <f t="shared" si="246"/>
        <v>0</v>
      </c>
      <c r="I260" s="25">
        <f t="shared" si="247"/>
        <v>0</v>
      </c>
      <c r="K260" s="18">
        <f t="shared" si="248"/>
        <v>0</v>
      </c>
      <c r="M260" s="25">
        <f t="shared" si="249"/>
        <v>0</v>
      </c>
      <c r="R260" s="8">
        <f t="shared" si="257"/>
        <v>0</v>
      </c>
      <c r="U260" s="8">
        <f t="shared" si="258"/>
        <v>0</v>
      </c>
      <c r="X260" s="8">
        <f t="shared" si="259"/>
        <v>0</v>
      </c>
      <c r="AA260" s="8">
        <f t="shared" si="260"/>
        <v>0</v>
      </c>
      <c r="AD260" s="8">
        <f t="shared" si="261"/>
        <v>0</v>
      </c>
      <c r="AG260" s="8">
        <f t="shared" si="262"/>
        <v>0</v>
      </c>
      <c r="AQ260" s="40">
        <f t="shared" si="250"/>
        <v>0</v>
      </c>
      <c r="AR260" s="40">
        <f t="shared" si="263"/>
        <v>0</v>
      </c>
      <c r="AS260" s="40">
        <f t="shared" si="251"/>
        <v>0</v>
      </c>
      <c r="AT260" s="41">
        <f t="shared" si="264"/>
        <v>0</v>
      </c>
      <c r="AU260" s="49"/>
      <c r="AV260" s="50">
        <f t="shared" si="252"/>
        <v>0</v>
      </c>
      <c r="AW260" s="51"/>
      <c r="AX260" s="51">
        <f t="shared" si="265"/>
        <v>0</v>
      </c>
      <c r="AY260" s="50">
        <f t="shared" si="253"/>
        <v>0</v>
      </c>
      <c r="AZ260" s="51"/>
      <c r="BA260" s="51">
        <f t="shared" si="266"/>
        <v>0</v>
      </c>
      <c r="BB260" s="50">
        <f t="shared" si="254"/>
        <v>0</v>
      </c>
      <c r="BC260" s="51"/>
      <c r="BD260" s="51">
        <f t="shared" si="267"/>
        <v>0</v>
      </c>
      <c r="BE260" s="50">
        <f t="shared" si="255"/>
        <v>0</v>
      </c>
      <c r="BF260" s="51"/>
      <c r="BG260" s="51">
        <f t="shared" si="268"/>
        <v>0</v>
      </c>
      <c r="BH260" s="50">
        <f t="shared" si="256"/>
        <v>0</v>
      </c>
      <c r="BS260" s="106">
        <f t="shared" si="269"/>
        <v>0</v>
      </c>
      <c r="BT260" s="111">
        <f t="shared" si="270"/>
        <v>0</v>
      </c>
      <c r="BU260" s="111">
        <f t="shared" si="271"/>
        <v>0</v>
      </c>
      <c r="BV260" s="111">
        <f t="shared" si="272"/>
        <v>0</v>
      </c>
      <c r="BW260" s="111">
        <f t="shared" si="273"/>
        <v>0</v>
      </c>
      <c r="BX260" s="111">
        <f t="shared" si="274"/>
        <v>0</v>
      </c>
      <c r="BY260" s="111">
        <f t="shared" si="275"/>
        <v>0</v>
      </c>
      <c r="BZ260" s="111">
        <f t="shared" si="276"/>
        <v>0</v>
      </c>
      <c r="CA260" s="115">
        <f t="shared" si="277"/>
        <v>0</v>
      </c>
    </row>
    <row r="261" spans="2:87" x14ac:dyDescent="0.25">
      <c r="C261" s="10" t="s">
        <v>36</v>
      </c>
      <c r="E261" s="1">
        <f t="shared" si="245"/>
        <v>0</v>
      </c>
      <c r="G261" s="8">
        <f t="shared" si="246"/>
        <v>0</v>
      </c>
      <c r="I261" s="25">
        <f t="shared" si="247"/>
        <v>0</v>
      </c>
      <c r="J261" s="1">
        <v>4.5999999999999999E-2</v>
      </c>
      <c r="K261" s="18">
        <f t="shared" si="248"/>
        <v>2.1495327102803736E-2</v>
      </c>
      <c r="M261" s="25">
        <f t="shared" si="249"/>
        <v>0</v>
      </c>
      <c r="R261" s="8">
        <f t="shared" si="257"/>
        <v>0</v>
      </c>
      <c r="U261" s="8">
        <f t="shared" si="258"/>
        <v>0</v>
      </c>
      <c r="X261" s="8">
        <f t="shared" si="259"/>
        <v>0</v>
      </c>
      <c r="AA261" s="8">
        <f t="shared" si="260"/>
        <v>0</v>
      </c>
      <c r="AD261" s="8">
        <f t="shared" si="261"/>
        <v>0</v>
      </c>
      <c r="AG261" s="8">
        <f t="shared" si="262"/>
        <v>0</v>
      </c>
      <c r="AQ261" s="40">
        <f t="shared" si="250"/>
        <v>0</v>
      </c>
      <c r="AR261" s="40">
        <f t="shared" si="263"/>
        <v>0</v>
      </c>
      <c r="AS261" s="40">
        <f t="shared" si="251"/>
        <v>0</v>
      </c>
      <c r="AT261" s="41">
        <f t="shared" si="264"/>
        <v>0</v>
      </c>
      <c r="AU261" s="49"/>
      <c r="AV261" s="50">
        <f t="shared" si="252"/>
        <v>0</v>
      </c>
      <c r="AW261" s="51"/>
      <c r="AX261" s="51">
        <f t="shared" si="265"/>
        <v>0</v>
      </c>
      <c r="AY261" s="50">
        <f t="shared" si="253"/>
        <v>0</v>
      </c>
      <c r="AZ261" s="51"/>
      <c r="BA261" s="51">
        <f t="shared" si="266"/>
        <v>0</v>
      </c>
      <c r="BB261" s="50">
        <f t="shared" si="254"/>
        <v>0</v>
      </c>
      <c r="BC261" s="51"/>
      <c r="BD261" s="51">
        <f t="shared" si="267"/>
        <v>0</v>
      </c>
      <c r="BE261" s="50">
        <f t="shared" si="255"/>
        <v>0</v>
      </c>
      <c r="BF261" s="51"/>
      <c r="BG261" s="51">
        <f t="shared" si="268"/>
        <v>0</v>
      </c>
      <c r="BH261" s="50">
        <f t="shared" si="256"/>
        <v>0</v>
      </c>
      <c r="BS261" s="106">
        <f t="shared" si="269"/>
        <v>0</v>
      </c>
      <c r="BT261" s="111">
        <f t="shared" si="270"/>
        <v>0</v>
      </c>
      <c r="BU261" s="111">
        <f t="shared" si="271"/>
        <v>0</v>
      </c>
      <c r="BV261" s="111">
        <f t="shared" si="272"/>
        <v>0</v>
      </c>
      <c r="BW261" s="111">
        <f t="shared" si="273"/>
        <v>0</v>
      </c>
      <c r="BX261" s="111">
        <f t="shared" si="274"/>
        <v>0</v>
      </c>
      <c r="BY261" s="111">
        <f t="shared" si="275"/>
        <v>0</v>
      </c>
      <c r="BZ261" s="111">
        <f t="shared" si="276"/>
        <v>0</v>
      </c>
      <c r="CA261" s="115">
        <f t="shared" si="277"/>
        <v>0</v>
      </c>
    </row>
    <row r="262" spans="2:87" x14ac:dyDescent="0.25">
      <c r="B262" s="5" t="s">
        <v>13</v>
      </c>
      <c r="C262" s="10" t="s">
        <v>31</v>
      </c>
      <c r="E262" s="1">
        <f t="shared" si="245"/>
        <v>0</v>
      </c>
      <c r="G262" s="8">
        <f t="shared" si="246"/>
        <v>0</v>
      </c>
      <c r="H262" s="1">
        <v>6.4399999999999999E-2</v>
      </c>
      <c r="I262" s="25">
        <f t="shared" si="247"/>
        <v>3.2591093117408905E-5</v>
      </c>
      <c r="J262" s="1">
        <v>8.4699999999999998E-2</v>
      </c>
      <c r="K262" s="18">
        <f t="shared" si="248"/>
        <v>3.9579439252336444E-2</v>
      </c>
      <c r="L262" s="1">
        <v>8.2600000000000007E-2</v>
      </c>
      <c r="M262" s="25">
        <f t="shared" si="249"/>
        <v>3.8598130841121493E-2</v>
      </c>
      <c r="N262" s="1" t="s">
        <v>43</v>
      </c>
      <c r="P262" s="1">
        <v>1106</v>
      </c>
      <c r="Q262" s="1">
        <v>666</v>
      </c>
      <c r="R262" s="8">
        <f t="shared" si="257"/>
        <v>440</v>
      </c>
      <c r="S262" s="1">
        <v>1002</v>
      </c>
      <c r="T262" s="1">
        <v>596</v>
      </c>
      <c r="U262" s="8">
        <f t="shared" si="258"/>
        <v>406</v>
      </c>
      <c r="V262" s="1">
        <v>1204</v>
      </c>
      <c r="W262" s="1">
        <v>747</v>
      </c>
      <c r="X262" s="8">
        <f t="shared" si="259"/>
        <v>457</v>
      </c>
      <c r="AA262" s="8">
        <f t="shared" si="260"/>
        <v>0</v>
      </c>
      <c r="AD262" s="8">
        <f t="shared" si="261"/>
        <v>0</v>
      </c>
      <c r="AG262" s="8">
        <f t="shared" si="262"/>
        <v>0</v>
      </c>
      <c r="AJ262" s="1">
        <v>121</v>
      </c>
      <c r="AK262" s="8">
        <v>1646</v>
      </c>
      <c r="AP262" s="1">
        <v>28.6</v>
      </c>
      <c r="AQ262" s="40">
        <f t="shared" si="250"/>
        <v>2.8830645161290325</v>
      </c>
      <c r="AR262" s="40">
        <f t="shared" si="263"/>
        <v>20.021281362007169</v>
      </c>
      <c r="AS262" s="40">
        <f t="shared" si="251"/>
        <v>5.1895161290322589</v>
      </c>
      <c r="AT262" s="41">
        <f t="shared" si="264"/>
        <v>36.038306451612904</v>
      </c>
      <c r="AU262" s="49">
        <v>1.4</v>
      </c>
      <c r="AV262" s="50">
        <f t="shared" si="252"/>
        <v>2.8571428571428572</v>
      </c>
      <c r="AW262" s="51">
        <v>2.8</v>
      </c>
      <c r="AX262" s="51">
        <f t="shared" si="265"/>
        <v>1.4</v>
      </c>
      <c r="AY262" s="50">
        <f t="shared" si="253"/>
        <v>2.8571428571428572</v>
      </c>
      <c r="AZ262" s="51">
        <v>3.1</v>
      </c>
      <c r="BA262" s="51">
        <f t="shared" si="266"/>
        <v>1.7000000000000002</v>
      </c>
      <c r="BB262" s="50">
        <f t="shared" si="254"/>
        <v>3.4693877551020411</v>
      </c>
      <c r="BC262" s="51">
        <v>3.1</v>
      </c>
      <c r="BD262" s="51">
        <f t="shared" si="267"/>
        <v>1.7000000000000002</v>
      </c>
      <c r="BE262" s="50">
        <f t="shared" si="255"/>
        <v>3.4693877551020411</v>
      </c>
      <c r="BF262" s="51">
        <v>2.2000000000000002</v>
      </c>
      <c r="BG262" s="51">
        <f t="shared" si="268"/>
        <v>0.80000000000000027</v>
      </c>
      <c r="BH262" s="50">
        <f t="shared" si="256"/>
        <v>1.6326530612244903</v>
      </c>
      <c r="BI262" s="1">
        <v>23.3</v>
      </c>
      <c r="BJ262" s="106">
        <v>2.5209999999999999</v>
      </c>
      <c r="BK262" s="111">
        <v>5.32</v>
      </c>
      <c r="BL262" s="111">
        <v>3.5609999999999999</v>
      </c>
      <c r="BM262" s="111">
        <v>6.601</v>
      </c>
      <c r="BN262" s="111">
        <v>10.404</v>
      </c>
      <c r="BO262" s="111">
        <v>8.8800000000000008</v>
      </c>
      <c r="BP262" s="111">
        <v>13.041</v>
      </c>
      <c r="BQ262" s="111">
        <v>20.399999999999999</v>
      </c>
      <c r="BR262" s="111">
        <v>25</v>
      </c>
      <c r="BS262" s="106">
        <f t="shared" si="269"/>
        <v>1.52</v>
      </c>
      <c r="BT262" s="111">
        <f t="shared" si="270"/>
        <v>3.8029999999999999</v>
      </c>
      <c r="BU262" s="111">
        <f t="shared" si="271"/>
        <v>5.3230000000000004</v>
      </c>
      <c r="BV262" s="111">
        <f t="shared" si="272"/>
        <v>2.2790000000000008</v>
      </c>
      <c r="BW262" s="111">
        <f t="shared" si="273"/>
        <v>3.7990000000000008</v>
      </c>
      <c r="BX262" s="111">
        <f t="shared" si="274"/>
        <v>7.3589999999999982</v>
      </c>
      <c r="BY262" s="111">
        <f t="shared" si="275"/>
        <v>5.6820000000000022</v>
      </c>
      <c r="BZ262" s="111">
        <f t="shared" si="276"/>
        <v>1.2789999999999981</v>
      </c>
      <c r="CA262" s="115">
        <f t="shared" si="277"/>
        <v>4.6000000000000014</v>
      </c>
      <c r="CB262" s="122">
        <f>BK262/$BJ262</f>
        <v>2.1102737009123365</v>
      </c>
      <c r="CC262" s="122">
        <f t="shared" ref="CC262" si="320">BL262/$BJ262</f>
        <v>1.4125347084490283</v>
      </c>
      <c r="CD262" s="122">
        <f t="shared" ref="CD262" si="321">BM262/$BJ262</f>
        <v>2.6184053946846491</v>
      </c>
      <c r="CE262" s="122">
        <f t="shared" ref="CE262" si="322">BN262/$BJ262</f>
        <v>4.1269337564458546</v>
      </c>
      <c r="CF262" s="122">
        <f t="shared" ref="CF262" si="323">BO262/$BJ262</f>
        <v>3.5224117413724718</v>
      </c>
      <c r="CG262" s="122">
        <f t="shared" ref="CG262" si="324">BP262/$BJ262</f>
        <v>5.1729472431574779</v>
      </c>
      <c r="CH262" s="122">
        <f t="shared" ref="CH262" si="325">BQ262/$BJ262</f>
        <v>8.0920269734232448</v>
      </c>
      <c r="CI262" s="92">
        <f t="shared" ref="CI262" si="326">BR262/$BJ262</f>
        <v>9.9166997223324085</v>
      </c>
    </row>
    <row r="263" spans="2:87" x14ac:dyDescent="0.25">
      <c r="C263" s="10" t="s">
        <v>32</v>
      </c>
      <c r="E263" s="1">
        <f t="shared" si="245"/>
        <v>0</v>
      </c>
      <c r="G263" s="8">
        <f t="shared" si="246"/>
        <v>0</v>
      </c>
      <c r="H263" s="1">
        <v>6.5799999999999997E-2</v>
      </c>
      <c r="I263" s="25">
        <f t="shared" si="247"/>
        <v>3.3299595141700401E-5</v>
      </c>
      <c r="J263" s="1">
        <v>8.2699999999999996E-2</v>
      </c>
      <c r="K263" s="18">
        <f t="shared" si="248"/>
        <v>3.8644859813084111E-2</v>
      </c>
      <c r="L263" s="1">
        <v>8.1500000000000003E-2</v>
      </c>
      <c r="M263" s="25">
        <f t="shared" si="249"/>
        <v>3.8084112149532709E-2</v>
      </c>
      <c r="P263" s="1">
        <v>1087</v>
      </c>
      <c r="Q263" s="1">
        <v>653</v>
      </c>
      <c r="R263" s="8">
        <f t="shared" si="257"/>
        <v>434</v>
      </c>
      <c r="S263" s="1">
        <v>972</v>
      </c>
      <c r="T263" s="1">
        <v>585</v>
      </c>
      <c r="U263" s="8">
        <f t="shared" si="258"/>
        <v>387</v>
      </c>
      <c r="V263" s="1">
        <v>1194</v>
      </c>
      <c r="W263" s="1">
        <v>729</v>
      </c>
      <c r="X263" s="8">
        <f t="shared" si="259"/>
        <v>465</v>
      </c>
      <c r="AA263" s="8">
        <f t="shared" si="260"/>
        <v>0</v>
      </c>
      <c r="AD263" s="8">
        <f t="shared" si="261"/>
        <v>0</v>
      </c>
      <c r="AG263" s="8">
        <f t="shared" si="262"/>
        <v>0</v>
      </c>
      <c r="AJ263" s="1">
        <v>127</v>
      </c>
      <c r="AK263" s="8">
        <v>1637</v>
      </c>
      <c r="AQ263" s="40">
        <f t="shared" si="250"/>
        <v>0</v>
      </c>
      <c r="AR263" s="40">
        <f t="shared" si="263"/>
        <v>0</v>
      </c>
      <c r="AS263" s="40">
        <f t="shared" si="251"/>
        <v>0</v>
      </c>
      <c r="AT263" s="41">
        <f t="shared" si="264"/>
        <v>0</v>
      </c>
      <c r="AU263" s="49"/>
      <c r="AV263" s="50">
        <f t="shared" si="252"/>
        <v>0</v>
      </c>
      <c r="AW263" s="51"/>
      <c r="AX263" s="51">
        <f t="shared" si="265"/>
        <v>0</v>
      </c>
      <c r="AY263" s="50">
        <f t="shared" si="253"/>
        <v>0</v>
      </c>
      <c r="AZ263" s="51"/>
      <c r="BA263" s="51">
        <f t="shared" si="266"/>
        <v>0</v>
      </c>
      <c r="BB263" s="50">
        <f t="shared" si="254"/>
        <v>0</v>
      </c>
      <c r="BC263" s="51"/>
      <c r="BD263" s="51">
        <f t="shared" si="267"/>
        <v>0</v>
      </c>
      <c r="BE263" s="50">
        <f t="shared" si="255"/>
        <v>0</v>
      </c>
      <c r="BF263" s="51"/>
      <c r="BG263" s="51">
        <f t="shared" si="268"/>
        <v>0</v>
      </c>
      <c r="BH263" s="50">
        <f t="shared" si="256"/>
        <v>0</v>
      </c>
      <c r="BS263" s="106">
        <f t="shared" si="269"/>
        <v>0</v>
      </c>
      <c r="BT263" s="111">
        <f t="shared" si="270"/>
        <v>0</v>
      </c>
      <c r="BU263" s="111">
        <f t="shared" si="271"/>
        <v>0</v>
      </c>
      <c r="BV263" s="111">
        <f t="shared" si="272"/>
        <v>0</v>
      </c>
      <c r="BW263" s="111">
        <f t="shared" si="273"/>
        <v>0</v>
      </c>
      <c r="BX263" s="111">
        <f t="shared" si="274"/>
        <v>0</v>
      </c>
      <c r="BY263" s="111">
        <f t="shared" si="275"/>
        <v>0</v>
      </c>
      <c r="BZ263" s="111">
        <f t="shared" si="276"/>
        <v>0</v>
      </c>
      <c r="CA263" s="115">
        <f t="shared" si="277"/>
        <v>0</v>
      </c>
    </row>
    <row r="264" spans="2:87" x14ac:dyDescent="0.25">
      <c r="C264" s="10" t="s">
        <v>33</v>
      </c>
      <c r="E264" s="1">
        <f t="shared" si="245"/>
        <v>0</v>
      </c>
      <c r="G264" s="8">
        <f t="shared" si="246"/>
        <v>0</v>
      </c>
      <c r="I264" s="25">
        <f t="shared" si="247"/>
        <v>0</v>
      </c>
      <c r="J264" s="1">
        <v>8.48E-2</v>
      </c>
      <c r="K264" s="18">
        <f t="shared" si="248"/>
        <v>3.9626168224299062E-2</v>
      </c>
      <c r="L264" s="1">
        <v>8.2600000000000007E-2</v>
      </c>
      <c r="M264" s="25">
        <f t="shared" si="249"/>
        <v>3.8598130841121493E-2</v>
      </c>
      <c r="R264" s="8">
        <f t="shared" si="257"/>
        <v>0</v>
      </c>
      <c r="U264" s="8">
        <f t="shared" si="258"/>
        <v>0</v>
      </c>
      <c r="X264" s="8">
        <f t="shared" si="259"/>
        <v>0</v>
      </c>
      <c r="AA264" s="8">
        <f t="shared" si="260"/>
        <v>0</v>
      </c>
      <c r="AD264" s="8">
        <f t="shared" si="261"/>
        <v>0</v>
      </c>
      <c r="AG264" s="8">
        <f t="shared" si="262"/>
        <v>0</v>
      </c>
      <c r="AJ264" s="1">
        <v>120</v>
      </c>
      <c r="AK264" s="8">
        <v>1648</v>
      </c>
      <c r="AQ264" s="40">
        <f t="shared" si="250"/>
        <v>0</v>
      </c>
      <c r="AR264" s="40">
        <f t="shared" si="263"/>
        <v>0</v>
      </c>
      <c r="AS264" s="40">
        <f t="shared" si="251"/>
        <v>0</v>
      </c>
      <c r="AT264" s="41">
        <f t="shared" si="264"/>
        <v>0</v>
      </c>
      <c r="AU264" s="49"/>
      <c r="AV264" s="50">
        <f t="shared" si="252"/>
        <v>0</v>
      </c>
      <c r="AW264" s="51"/>
      <c r="AX264" s="51">
        <f t="shared" si="265"/>
        <v>0</v>
      </c>
      <c r="AY264" s="50">
        <f t="shared" si="253"/>
        <v>0</v>
      </c>
      <c r="AZ264" s="51"/>
      <c r="BA264" s="51">
        <f t="shared" si="266"/>
        <v>0</v>
      </c>
      <c r="BB264" s="50">
        <f t="shared" si="254"/>
        <v>0</v>
      </c>
      <c r="BC264" s="51"/>
      <c r="BD264" s="51">
        <f t="shared" si="267"/>
        <v>0</v>
      </c>
      <c r="BE264" s="50">
        <f t="shared" si="255"/>
        <v>0</v>
      </c>
      <c r="BF264" s="51"/>
      <c r="BG264" s="51">
        <f t="shared" si="268"/>
        <v>0</v>
      </c>
      <c r="BH264" s="50">
        <f t="shared" si="256"/>
        <v>0</v>
      </c>
      <c r="BS264" s="106">
        <f t="shared" si="269"/>
        <v>0</v>
      </c>
      <c r="BT264" s="111">
        <f t="shared" si="270"/>
        <v>0</v>
      </c>
      <c r="BU264" s="111">
        <f t="shared" si="271"/>
        <v>0</v>
      </c>
      <c r="BV264" s="111">
        <f t="shared" si="272"/>
        <v>0</v>
      </c>
      <c r="BW264" s="111">
        <f t="shared" si="273"/>
        <v>0</v>
      </c>
      <c r="BX264" s="111">
        <f t="shared" si="274"/>
        <v>0</v>
      </c>
      <c r="BY264" s="111">
        <f t="shared" si="275"/>
        <v>0</v>
      </c>
      <c r="BZ264" s="111">
        <f t="shared" si="276"/>
        <v>0</v>
      </c>
      <c r="CA264" s="115">
        <f t="shared" si="277"/>
        <v>0</v>
      </c>
    </row>
    <row r="265" spans="2:87" x14ac:dyDescent="0.25">
      <c r="C265" s="10" t="s">
        <v>34</v>
      </c>
      <c r="E265" s="1">
        <f t="shared" si="245"/>
        <v>0</v>
      </c>
      <c r="G265" s="8">
        <f t="shared" si="246"/>
        <v>0</v>
      </c>
      <c r="I265" s="25">
        <f t="shared" si="247"/>
        <v>0</v>
      </c>
      <c r="J265" s="1">
        <v>8.2400000000000001E-2</v>
      </c>
      <c r="K265" s="18">
        <f t="shared" si="248"/>
        <v>3.8504672897196258E-2</v>
      </c>
      <c r="L265" s="1">
        <v>8.14E-2</v>
      </c>
      <c r="M265" s="25">
        <f t="shared" si="249"/>
        <v>3.8037383177570092E-2</v>
      </c>
      <c r="R265" s="8">
        <f t="shared" si="257"/>
        <v>0</v>
      </c>
      <c r="U265" s="8">
        <f t="shared" si="258"/>
        <v>0</v>
      </c>
      <c r="X265" s="8">
        <f t="shared" si="259"/>
        <v>0</v>
      </c>
      <c r="AA265" s="8">
        <f t="shared" si="260"/>
        <v>0</v>
      </c>
      <c r="AD265" s="8">
        <f t="shared" si="261"/>
        <v>0</v>
      </c>
      <c r="AG265" s="8">
        <f t="shared" si="262"/>
        <v>0</v>
      </c>
      <c r="AJ265" s="1">
        <v>121</v>
      </c>
      <c r="AK265" s="8">
        <v>1645</v>
      </c>
      <c r="AQ265" s="40">
        <f t="shared" si="250"/>
        <v>0</v>
      </c>
      <c r="AR265" s="40">
        <f t="shared" si="263"/>
        <v>0</v>
      </c>
      <c r="AS265" s="40">
        <f t="shared" si="251"/>
        <v>0</v>
      </c>
      <c r="AT265" s="41">
        <f t="shared" si="264"/>
        <v>0</v>
      </c>
      <c r="AU265" s="49"/>
      <c r="AV265" s="50">
        <f t="shared" si="252"/>
        <v>0</v>
      </c>
      <c r="AW265" s="51"/>
      <c r="AX265" s="51">
        <f t="shared" si="265"/>
        <v>0</v>
      </c>
      <c r="AY265" s="50">
        <f t="shared" si="253"/>
        <v>0</v>
      </c>
      <c r="AZ265" s="51"/>
      <c r="BA265" s="51">
        <f t="shared" si="266"/>
        <v>0</v>
      </c>
      <c r="BB265" s="50">
        <f t="shared" si="254"/>
        <v>0</v>
      </c>
      <c r="BC265" s="51"/>
      <c r="BD265" s="51">
        <f t="shared" si="267"/>
        <v>0</v>
      </c>
      <c r="BE265" s="50">
        <f t="shared" si="255"/>
        <v>0</v>
      </c>
      <c r="BF265" s="51"/>
      <c r="BG265" s="51">
        <f t="shared" si="268"/>
        <v>0</v>
      </c>
      <c r="BH265" s="50">
        <f t="shared" si="256"/>
        <v>0</v>
      </c>
      <c r="BS265" s="106">
        <f t="shared" si="269"/>
        <v>0</v>
      </c>
      <c r="BT265" s="111">
        <f t="shared" si="270"/>
        <v>0</v>
      </c>
      <c r="BU265" s="111">
        <f t="shared" si="271"/>
        <v>0</v>
      </c>
      <c r="BV265" s="111">
        <f t="shared" si="272"/>
        <v>0</v>
      </c>
      <c r="BW265" s="111">
        <f t="shared" si="273"/>
        <v>0</v>
      </c>
      <c r="BX265" s="111">
        <f t="shared" si="274"/>
        <v>0</v>
      </c>
      <c r="BY265" s="111">
        <f t="shared" si="275"/>
        <v>0</v>
      </c>
      <c r="BZ265" s="111">
        <f t="shared" si="276"/>
        <v>0</v>
      </c>
      <c r="CA265" s="115">
        <f t="shared" si="277"/>
        <v>0</v>
      </c>
    </row>
    <row r="266" spans="2:87" x14ac:dyDescent="0.25">
      <c r="C266" s="10" t="s">
        <v>29</v>
      </c>
      <c r="E266" s="1">
        <f t="shared" ref="E266:E329" si="327">(D266/1000)/Rtst1</f>
        <v>0</v>
      </c>
      <c r="G266" s="8">
        <f t="shared" ref="G266:G329" si="328">(F266/1000)/Rtst1</f>
        <v>0</v>
      </c>
      <c r="I266" s="25">
        <f t="shared" ref="I266:I329" si="329">H266/Rtst2</f>
        <v>0</v>
      </c>
      <c r="K266" s="18">
        <f t="shared" ref="K266:K329" si="330">J266/Rtst3</f>
        <v>0</v>
      </c>
      <c r="M266" s="25">
        <f t="shared" ref="M266:M329" si="331">L266/Rtst3</f>
        <v>0</v>
      </c>
      <c r="R266" s="8">
        <f t="shared" si="257"/>
        <v>0</v>
      </c>
      <c r="U266" s="8">
        <f t="shared" si="258"/>
        <v>0</v>
      </c>
      <c r="X266" s="8">
        <f t="shared" si="259"/>
        <v>0</v>
      </c>
      <c r="AA266" s="8">
        <f t="shared" si="260"/>
        <v>0</v>
      </c>
      <c r="AD266" s="8">
        <f t="shared" si="261"/>
        <v>0</v>
      </c>
      <c r="AG266" s="8">
        <f t="shared" si="262"/>
        <v>0</v>
      </c>
      <c r="AQ266" s="40">
        <f t="shared" ref="AQ266:AQ329" si="332">(AP266/Rtst11)*1000</f>
        <v>0</v>
      </c>
      <c r="AR266" s="40">
        <f t="shared" si="263"/>
        <v>0</v>
      </c>
      <c r="AS266" s="40">
        <f t="shared" ref="AS266:AS329" si="333">(AQ266*Vtst11)/1000</f>
        <v>0</v>
      </c>
      <c r="AT266" s="41">
        <f t="shared" si="264"/>
        <v>0</v>
      </c>
      <c r="AU266" s="49"/>
      <c r="AV266" s="50">
        <f t="shared" ref="AV266:AV329" si="334">AU266/Rtst12</f>
        <v>0</v>
      </c>
      <c r="AW266" s="51"/>
      <c r="AX266" s="51">
        <f t="shared" si="265"/>
        <v>0</v>
      </c>
      <c r="AY266" s="50">
        <f t="shared" ref="AY266:AY329" si="335">AX266/Rtst12</f>
        <v>0</v>
      </c>
      <c r="AZ266" s="51"/>
      <c r="BA266" s="51">
        <f t="shared" si="266"/>
        <v>0</v>
      </c>
      <c r="BB266" s="50">
        <f t="shared" ref="BB266:BB329" si="336">BA266/Rtst12</f>
        <v>0</v>
      </c>
      <c r="BC266" s="51"/>
      <c r="BD266" s="51">
        <f t="shared" si="267"/>
        <v>0</v>
      </c>
      <c r="BE266" s="50">
        <f t="shared" ref="BE266:BE329" si="337">BD266/Rtst12</f>
        <v>0</v>
      </c>
      <c r="BF266" s="51"/>
      <c r="BG266" s="51">
        <f t="shared" si="268"/>
        <v>0</v>
      </c>
      <c r="BH266" s="50">
        <f t="shared" ref="BH266:BH329" si="338">BG266/Rtst12</f>
        <v>0</v>
      </c>
      <c r="BS266" s="106">
        <f t="shared" si="269"/>
        <v>0</v>
      </c>
      <c r="BT266" s="111">
        <f t="shared" si="270"/>
        <v>0</v>
      </c>
      <c r="BU266" s="111">
        <f t="shared" si="271"/>
        <v>0</v>
      </c>
      <c r="BV266" s="111">
        <f t="shared" si="272"/>
        <v>0</v>
      </c>
      <c r="BW266" s="111">
        <f t="shared" si="273"/>
        <v>0</v>
      </c>
      <c r="BX266" s="111">
        <f t="shared" si="274"/>
        <v>0</v>
      </c>
      <c r="BY266" s="111">
        <f t="shared" si="275"/>
        <v>0</v>
      </c>
      <c r="BZ266" s="111">
        <f t="shared" si="276"/>
        <v>0</v>
      </c>
      <c r="CA266" s="115">
        <f t="shared" si="277"/>
        <v>0</v>
      </c>
    </row>
    <row r="267" spans="2:87" x14ac:dyDescent="0.25">
      <c r="C267" s="10" t="s">
        <v>30</v>
      </c>
      <c r="E267" s="1">
        <f t="shared" si="327"/>
        <v>0</v>
      </c>
      <c r="G267" s="8">
        <f t="shared" si="328"/>
        <v>0</v>
      </c>
      <c r="I267" s="25">
        <f t="shared" si="329"/>
        <v>0</v>
      </c>
      <c r="K267" s="18">
        <f t="shared" si="330"/>
        <v>0</v>
      </c>
      <c r="M267" s="25">
        <f t="shared" si="331"/>
        <v>0</v>
      </c>
      <c r="R267" s="8">
        <f t="shared" ref="R267:R330" si="339">P267-Q267</f>
        <v>0</v>
      </c>
      <c r="U267" s="8">
        <f t="shared" ref="U267:U330" si="340">S267-T267</f>
        <v>0</v>
      </c>
      <c r="X267" s="8">
        <f t="shared" ref="X267:X330" si="341">V267-W267</f>
        <v>0</v>
      </c>
      <c r="AA267" s="8">
        <f t="shared" ref="AA267:AA330" si="342">(Y267+Z267)/2</f>
        <v>0</v>
      </c>
      <c r="AD267" s="8">
        <f t="shared" ref="AD267:AD330" si="343">(AB267+AC267)/2</f>
        <v>0</v>
      </c>
      <c r="AG267" s="8">
        <f t="shared" ref="AG267:AG330" si="344">(AE267+AF267)/2</f>
        <v>0</v>
      </c>
      <c r="AQ267" s="40">
        <f t="shared" si="332"/>
        <v>0</v>
      </c>
      <c r="AR267" s="40">
        <f t="shared" ref="AR267:AR330" si="345">(AQ267/144)*1000</f>
        <v>0</v>
      </c>
      <c r="AS267" s="40">
        <f t="shared" si="333"/>
        <v>0</v>
      </c>
      <c r="AT267" s="41">
        <f t="shared" ref="AT267:AT330" si="346">(AS267/144)*1000</f>
        <v>0</v>
      </c>
      <c r="AU267" s="49"/>
      <c r="AV267" s="50">
        <f t="shared" si="334"/>
        <v>0</v>
      </c>
      <c r="AW267" s="51"/>
      <c r="AX267" s="51">
        <f t="shared" ref="AX267:AX330" si="347">AW267-AU267</f>
        <v>0</v>
      </c>
      <c r="AY267" s="50">
        <f t="shared" si="335"/>
        <v>0</v>
      </c>
      <c r="AZ267" s="51"/>
      <c r="BA267" s="51">
        <f t="shared" ref="BA267:BA330" si="348">AZ267-AU267</f>
        <v>0</v>
      </c>
      <c r="BB267" s="50">
        <f t="shared" si="336"/>
        <v>0</v>
      </c>
      <c r="BC267" s="51"/>
      <c r="BD267" s="51">
        <f t="shared" ref="BD267:BD330" si="349">BC267-AU267</f>
        <v>0</v>
      </c>
      <c r="BE267" s="50">
        <f t="shared" si="337"/>
        <v>0</v>
      </c>
      <c r="BF267" s="51"/>
      <c r="BG267" s="51">
        <f t="shared" ref="BG267:BG330" si="350">BF267-AU267</f>
        <v>0</v>
      </c>
      <c r="BH267" s="50">
        <f t="shared" si="338"/>
        <v>0</v>
      </c>
      <c r="BS267" s="106">
        <f t="shared" ref="BS267:BS330" si="351">(BM267-BL267)/2</f>
        <v>0</v>
      </c>
      <c r="BT267" s="111">
        <f t="shared" ref="BT267:BT330" si="352">BN267-BM267</f>
        <v>0</v>
      </c>
      <c r="BU267" s="111">
        <f t="shared" ref="BU267:BU330" si="353">BS267+BT267</f>
        <v>0</v>
      </c>
      <c r="BV267" s="111">
        <f t="shared" ref="BV267:BV330" si="354">BO267-BM267</f>
        <v>0</v>
      </c>
      <c r="BW267" s="111">
        <f t="shared" ref="BW267:BW330" si="355">BV267+BS267</f>
        <v>0</v>
      </c>
      <c r="BX267" s="111">
        <f t="shared" ref="BX267:BX330" si="356">BQ267-BP267</f>
        <v>0</v>
      </c>
      <c r="BY267" s="111">
        <f t="shared" ref="BY267:BY330" si="357">BP267-BX267</f>
        <v>0</v>
      </c>
      <c r="BZ267" s="111">
        <f t="shared" ref="BZ267:BZ330" si="358">BX267-(4*BS267)</f>
        <v>0</v>
      </c>
      <c r="CA267" s="115">
        <f t="shared" ref="CA267:CA330" si="359">BR267-BQ267</f>
        <v>0</v>
      </c>
    </row>
    <row r="268" spans="2:87" x14ac:dyDescent="0.25">
      <c r="C268" s="10" t="s">
        <v>10</v>
      </c>
      <c r="E268" s="1">
        <f t="shared" si="327"/>
        <v>0</v>
      </c>
      <c r="G268" s="8">
        <f t="shared" si="328"/>
        <v>0</v>
      </c>
      <c r="I268" s="25">
        <f t="shared" si="329"/>
        <v>0</v>
      </c>
      <c r="K268" s="18">
        <f t="shared" si="330"/>
        <v>0</v>
      </c>
      <c r="M268" s="25">
        <f t="shared" si="331"/>
        <v>0</v>
      </c>
      <c r="R268" s="8">
        <f t="shared" si="339"/>
        <v>0</v>
      </c>
      <c r="U268" s="8">
        <f t="shared" si="340"/>
        <v>0</v>
      </c>
      <c r="X268" s="8">
        <f t="shared" si="341"/>
        <v>0</v>
      </c>
      <c r="AA268" s="8">
        <f t="shared" si="342"/>
        <v>0</v>
      </c>
      <c r="AD268" s="8">
        <f t="shared" si="343"/>
        <v>0</v>
      </c>
      <c r="AG268" s="8">
        <f t="shared" si="344"/>
        <v>0</v>
      </c>
      <c r="AQ268" s="40">
        <f t="shared" si="332"/>
        <v>0</v>
      </c>
      <c r="AR268" s="40">
        <f t="shared" si="345"/>
        <v>0</v>
      </c>
      <c r="AS268" s="40">
        <f t="shared" si="333"/>
        <v>0</v>
      </c>
      <c r="AT268" s="41">
        <f t="shared" si="346"/>
        <v>0</v>
      </c>
      <c r="AU268" s="49"/>
      <c r="AV268" s="50">
        <f t="shared" si="334"/>
        <v>0</v>
      </c>
      <c r="AW268" s="51"/>
      <c r="AX268" s="51">
        <f t="shared" si="347"/>
        <v>0</v>
      </c>
      <c r="AY268" s="50">
        <f t="shared" si="335"/>
        <v>0</v>
      </c>
      <c r="AZ268" s="51"/>
      <c r="BA268" s="51">
        <f t="shared" si="348"/>
        <v>0</v>
      </c>
      <c r="BB268" s="50">
        <f t="shared" si="336"/>
        <v>0</v>
      </c>
      <c r="BC268" s="51"/>
      <c r="BD268" s="51">
        <f t="shared" si="349"/>
        <v>0</v>
      </c>
      <c r="BE268" s="50">
        <f t="shared" si="337"/>
        <v>0</v>
      </c>
      <c r="BF268" s="51"/>
      <c r="BG268" s="51">
        <f t="shared" si="350"/>
        <v>0</v>
      </c>
      <c r="BH268" s="50">
        <f t="shared" si="338"/>
        <v>0</v>
      </c>
      <c r="BS268" s="106">
        <f t="shared" si="351"/>
        <v>0</v>
      </c>
      <c r="BT268" s="111">
        <f t="shared" si="352"/>
        <v>0</v>
      </c>
      <c r="BU268" s="111">
        <f t="shared" si="353"/>
        <v>0</v>
      </c>
      <c r="BV268" s="111">
        <f t="shared" si="354"/>
        <v>0</v>
      </c>
      <c r="BW268" s="111">
        <f t="shared" si="355"/>
        <v>0</v>
      </c>
      <c r="BX268" s="111">
        <f t="shared" si="356"/>
        <v>0</v>
      </c>
      <c r="BY268" s="111">
        <f t="shared" si="357"/>
        <v>0</v>
      </c>
      <c r="BZ268" s="111">
        <f t="shared" si="358"/>
        <v>0</v>
      </c>
      <c r="CA268" s="115">
        <f t="shared" si="359"/>
        <v>0</v>
      </c>
    </row>
    <row r="269" spans="2:87" x14ac:dyDescent="0.25">
      <c r="C269" s="10" t="s">
        <v>35</v>
      </c>
      <c r="E269" s="1">
        <f t="shared" si="327"/>
        <v>0</v>
      </c>
      <c r="G269" s="8">
        <f t="shared" si="328"/>
        <v>0</v>
      </c>
      <c r="I269" s="25">
        <f t="shared" si="329"/>
        <v>0</v>
      </c>
      <c r="K269" s="18">
        <f t="shared" si="330"/>
        <v>0</v>
      </c>
      <c r="M269" s="25">
        <f t="shared" si="331"/>
        <v>0</v>
      </c>
      <c r="R269" s="8">
        <f t="shared" si="339"/>
        <v>0</v>
      </c>
      <c r="U269" s="8">
        <f t="shared" si="340"/>
        <v>0</v>
      </c>
      <c r="X269" s="8">
        <f t="shared" si="341"/>
        <v>0</v>
      </c>
      <c r="AA269" s="8">
        <f t="shared" si="342"/>
        <v>0</v>
      </c>
      <c r="AD269" s="8">
        <f t="shared" si="343"/>
        <v>0</v>
      </c>
      <c r="AG269" s="8">
        <f t="shared" si="344"/>
        <v>0</v>
      </c>
      <c r="AQ269" s="40">
        <f t="shared" si="332"/>
        <v>0</v>
      </c>
      <c r="AR269" s="40">
        <f t="shared" si="345"/>
        <v>0</v>
      </c>
      <c r="AS269" s="40">
        <f t="shared" si="333"/>
        <v>0</v>
      </c>
      <c r="AT269" s="41">
        <f t="shared" si="346"/>
        <v>0</v>
      </c>
      <c r="AU269" s="49"/>
      <c r="AV269" s="50">
        <f t="shared" si="334"/>
        <v>0</v>
      </c>
      <c r="AW269" s="51"/>
      <c r="AX269" s="51">
        <f t="shared" si="347"/>
        <v>0</v>
      </c>
      <c r="AY269" s="50">
        <f t="shared" si="335"/>
        <v>0</v>
      </c>
      <c r="AZ269" s="51"/>
      <c r="BA269" s="51">
        <f t="shared" si="348"/>
        <v>0</v>
      </c>
      <c r="BB269" s="50">
        <f t="shared" si="336"/>
        <v>0</v>
      </c>
      <c r="BC269" s="51"/>
      <c r="BD269" s="51">
        <f t="shared" si="349"/>
        <v>0</v>
      </c>
      <c r="BE269" s="50">
        <f t="shared" si="337"/>
        <v>0</v>
      </c>
      <c r="BF269" s="51"/>
      <c r="BG269" s="51">
        <f t="shared" si="350"/>
        <v>0</v>
      </c>
      <c r="BH269" s="50">
        <f t="shared" si="338"/>
        <v>0</v>
      </c>
      <c r="BS269" s="106">
        <f t="shared" si="351"/>
        <v>0</v>
      </c>
      <c r="BT269" s="111">
        <f t="shared" si="352"/>
        <v>0</v>
      </c>
      <c r="BU269" s="111">
        <f t="shared" si="353"/>
        <v>0</v>
      </c>
      <c r="BV269" s="111">
        <f t="shared" si="354"/>
        <v>0</v>
      </c>
      <c r="BW269" s="111">
        <f t="shared" si="355"/>
        <v>0</v>
      </c>
      <c r="BX269" s="111">
        <f t="shared" si="356"/>
        <v>0</v>
      </c>
      <c r="BY269" s="111">
        <f t="shared" si="357"/>
        <v>0</v>
      </c>
      <c r="BZ269" s="111">
        <f t="shared" si="358"/>
        <v>0</v>
      </c>
      <c r="CA269" s="115">
        <f t="shared" si="359"/>
        <v>0</v>
      </c>
    </row>
    <row r="270" spans="2:87" x14ac:dyDescent="0.25">
      <c r="C270" s="10" t="s">
        <v>36</v>
      </c>
      <c r="E270" s="1">
        <f t="shared" si="327"/>
        <v>0</v>
      </c>
      <c r="G270" s="8">
        <f t="shared" si="328"/>
        <v>0</v>
      </c>
      <c r="I270" s="25">
        <f t="shared" si="329"/>
        <v>0</v>
      </c>
      <c r="J270" s="1">
        <v>4.7100000000000003E-2</v>
      </c>
      <c r="K270" s="18">
        <f t="shared" si="330"/>
        <v>2.2009345794392524E-2</v>
      </c>
      <c r="M270" s="25">
        <f t="shared" si="331"/>
        <v>0</v>
      </c>
      <c r="R270" s="8">
        <f t="shared" si="339"/>
        <v>0</v>
      </c>
      <c r="U270" s="8">
        <f t="shared" si="340"/>
        <v>0</v>
      </c>
      <c r="X270" s="8">
        <f t="shared" si="341"/>
        <v>0</v>
      </c>
      <c r="AA270" s="8">
        <f t="shared" si="342"/>
        <v>0</v>
      </c>
      <c r="AD270" s="8">
        <f t="shared" si="343"/>
        <v>0</v>
      </c>
      <c r="AG270" s="8">
        <f t="shared" si="344"/>
        <v>0</v>
      </c>
      <c r="AQ270" s="40">
        <f t="shared" si="332"/>
        <v>0</v>
      </c>
      <c r="AR270" s="40">
        <f t="shared" si="345"/>
        <v>0</v>
      </c>
      <c r="AS270" s="40">
        <f t="shared" si="333"/>
        <v>0</v>
      </c>
      <c r="AT270" s="41">
        <f t="shared" si="346"/>
        <v>0</v>
      </c>
      <c r="AU270" s="49"/>
      <c r="AV270" s="50">
        <f t="shared" si="334"/>
        <v>0</v>
      </c>
      <c r="AW270" s="51"/>
      <c r="AX270" s="51">
        <f t="shared" si="347"/>
        <v>0</v>
      </c>
      <c r="AY270" s="50">
        <f t="shared" si="335"/>
        <v>0</v>
      </c>
      <c r="AZ270" s="51"/>
      <c r="BA270" s="51">
        <f t="shared" si="348"/>
        <v>0</v>
      </c>
      <c r="BB270" s="50">
        <f t="shared" si="336"/>
        <v>0</v>
      </c>
      <c r="BC270" s="51"/>
      <c r="BD270" s="51">
        <f t="shared" si="349"/>
        <v>0</v>
      </c>
      <c r="BE270" s="50">
        <f t="shared" si="337"/>
        <v>0</v>
      </c>
      <c r="BF270" s="51"/>
      <c r="BG270" s="51">
        <f t="shared" si="350"/>
        <v>0</v>
      </c>
      <c r="BH270" s="50">
        <f t="shared" si="338"/>
        <v>0</v>
      </c>
      <c r="BS270" s="106">
        <f t="shared" si="351"/>
        <v>0</v>
      </c>
      <c r="BT270" s="111">
        <f t="shared" si="352"/>
        <v>0</v>
      </c>
      <c r="BU270" s="111">
        <f t="shared" si="353"/>
        <v>0</v>
      </c>
      <c r="BV270" s="111">
        <f t="shared" si="354"/>
        <v>0</v>
      </c>
      <c r="BW270" s="111">
        <f t="shared" si="355"/>
        <v>0</v>
      </c>
      <c r="BX270" s="111">
        <f t="shared" si="356"/>
        <v>0</v>
      </c>
      <c r="BY270" s="111">
        <f t="shared" si="357"/>
        <v>0</v>
      </c>
      <c r="BZ270" s="111">
        <f t="shared" si="358"/>
        <v>0</v>
      </c>
      <c r="CA270" s="115">
        <f t="shared" si="359"/>
        <v>0</v>
      </c>
    </row>
    <row r="271" spans="2:87" x14ac:dyDescent="0.25">
      <c r="B271" s="5" t="s">
        <v>14</v>
      </c>
      <c r="C271" s="10" t="s">
        <v>31</v>
      </c>
      <c r="E271" s="1">
        <f t="shared" si="327"/>
        <v>0</v>
      </c>
      <c r="G271" s="8">
        <f t="shared" si="328"/>
        <v>0</v>
      </c>
      <c r="H271" s="1">
        <v>6.7100000000000007E-2</v>
      </c>
      <c r="I271" s="25">
        <f t="shared" si="329"/>
        <v>3.3957489878542517E-5</v>
      </c>
      <c r="J271" s="1">
        <v>8.14E-2</v>
      </c>
      <c r="K271" s="18">
        <f t="shared" si="330"/>
        <v>3.8037383177570092E-2</v>
      </c>
      <c r="L271" s="1">
        <v>8.1000000000000003E-2</v>
      </c>
      <c r="M271" s="25">
        <f t="shared" si="331"/>
        <v>3.7850467289719622E-2</v>
      </c>
      <c r="N271" s="1" t="s">
        <v>43</v>
      </c>
      <c r="P271" s="1">
        <v>1096</v>
      </c>
      <c r="Q271" s="1">
        <v>669</v>
      </c>
      <c r="R271" s="8">
        <f t="shared" si="339"/>
        <v>427</v>
      </c>
      <c r="S271" s="1">
        <v>988</v>
      </c>
      <c r="T271" s="1">
        <v>597</v>
      </c>
      <c r="U271" s="8">
        <f t="shared" si="340"/>
        <v>391</v>
      </c>
      <c r="V271" s="1">
        <v>1204</v>
      </c>
      <c r="W271" s="1">
        <v>749</v>
      </c>
      <c r="X271" s="8">
        <f t="shared" si="341"/>
        <v>455</v>
      </c>
      <c r="AA271" s="8">
        <f t="shared" si="342"/>
        <v>0</v>
      </c>
      <c r="AD271" s="8">
        <f t="shared" si="343"/>
        <v>0</v>
      </c>
      <c r="AG271" s="8">
        <f t="shared" si="344"/>
        <v>0</v>
      </c>
      <c r="AJ271" s="1">
        <v>140</v>
      </c>
      <c r="AK271" s="8">
        <v>1641</v>
      </c>
      <c r="AP271" s="1">
        <v>22.7</v>
      </c>
      <c r="AQ271" s="40">
        <f t="shared" si="332"/>
        <v>2.2883064516129035</v>
      </c>
      <c r="AR271" s="40">
        <f t="shared" si="345"/>
        <v>15.891017025089608</v>
      </c>
      <c r="AS271" s="40">
        <f t="shared" si="333"/>
        <v>4.118951612903226</v>
      </c>
      <c r="AT271" s="41">
        <f t="shared" si="346"/>
        <v>28.603830645161292</v>
      </c>
      <c r="AU271" s="49">
        <v>1.4</v>
      </c>
      <c r="AV271" s="50">
        <f t="shared" si="334"/>
        <v>2.8571428571428572</v>
      </c>
      <c r="AW271" s="51">
        <v>2.8</v>
      </c>
      <c r="AX271" s="51">
        <f t="shared" si="347"/>
        <v>1.4</v>
      </c>
      <c r="AY271" s="50">
        <f t="shared" si="335"/>
        <v>2.8571428571428572</v>
      </c>
      <c r="AZ271" s="51">
        <v>3.1</v>
      </c>
      <c r="BA271" s="51">
        <f t="shared" si="348"/>
        <v>1.7000000000000002</v>
      </c>
      <c r="BB271" s="50">
        <f t="shared" si="336"/>
        <v>3.4693877551020411</v>
      </c>
      <c r="BC271" s="51">
        <v>3</v>
      </c>
      <c r="BD271" s="51">
        <f t="shared" si="349"/>
        <v>1.6</v>
      </c>
      <c r="BE271" s="50">
        <f t="shared" si="337"/>
        <v>3.2653061224489797</v>
      </c>
      <c r="BF271" s="51">
        <v>2.1</v>
      </c>
      <c r="BG271" s="51">
        <f t="shared" si="350"/>
        <v>0.70000000000000018</v>
      </c>
      <c r="BH271" s="50">
        <f t="shared" si="338"/>
        <v>1.428571428571429</v>
      </c>
      <c r="BI271" s="1">
        <v>23.3</v>
      </c>
      <c r="BJ271" s="106">
        <v>2.64</v>
      </c>
      <c r="BK271" s="111">
        <v>5.5220000000000002</v>
      </c>
      <c r="BL271" s="111">
        <v>3.72</v>
      </c>
      <c r="BM271" s="111">
        <v>6.9210000000000003</v>
      </c>
      <c r="BN271" s="111">
        <v>10.801</v>
      </c>
      <c r="BO271" s="111">
        <v>9.0280000000000005</v>
      </c>
      <c r="BP271" s="111">
        <v>13.521000000000001</v>
      </c>
      <c r="BQ271" s="111">
        <v>21.2</v>
      </c>
      <c r="BR271" s="111">
        <v>26</v>
      </c>
      <c r="BS271" s="106">
        <f t="shared" si="351"/>
        <v>1.6005</v>
      </c>
      <c r="BT271" s="111">
        <f t="shared" si="352"/>
        <v>3.88</v>
      </c>
      <c r="BU271" s="111">
        <f t="shared" si="353"/>
        <v>5.4805000000000001</v>
      </c>
      <c r="BV271" s="111">
        <f t="shared" si="354"/>
        <v>2.1070000000000002</v>
      </c>
      <c r="BW271" s="111">
        <f t="shared" si="355"/>
        <v>3.7075000000000005</v>
      </c>
      <c r="BX271" s="111">
        <f t="shared" si="356"/>
        <v>7.6789999999999985</v>
      </c>
      <c r="BY271" s="111">
        <f t="shared" si="357"/>
        <v>5.8420000000000023</v>
      </c>
      <c r="BZ271" s="111">
        <f t="shared" si="358"/>
        <v>1.2769999999999984</v>
      </c>
      <c r="CA271" s="115">
        <f t="shared" si="359"/>
        <v>4.8000000000000007</v>
      </c>
      <c r="CB271" s="122">
        <f>BK271/$BJ271</f>
        <v>2.0916666666666668</v>
      </c>
      <c r="CC271" s="122">
        <f t="shared" ref="CC271" si="360">BL271/$BJ271</f>
        <v>1.4090909090909092</v>
      </c>
      <c r="CD271" s="122">
        <f t="shared" ref="CD271" si="361">BM271/$BJ271</f>
        <v>2.6215909090909091</v>
      </c>
      <c r="CE271" s="122">
        <f t="shared" ref="CE271" si="362">BN271/$BJ271</f>
        <v>4.0912878787878784</v>
      </c>
      <c r="CF271" s="122">
        <f t="shared" ref="CF271" si="363">BO271/$BJ271</f>
        <v>3.4196969696969699</v>
      </c>
      <c r="CG271" s="122">
        <f t="shared" ref="CG271" si="364">BP271/$BJ271</f>
        <v>5.1215909090909095</v>
      </c>
      <c r="CH271" s="122">
        <f t="shared" ref="CH271" si="365">BQ271/$BJ271</f>
        <v>8.0303030303030294</v>
      </c>
      <c r="CI271" s="92">
        <f t="shared" ref="CI271" si="366">BR271/$BJ271</f>
        <v>9.8484848484848477</v>
      </c>
    </row>
    <row r="272" spans="2:87" x14ac:dyDescent="0.25">
      <c r="C272" s="10" t="s">
        <v>32</v>
      </c>
      <c r="E272" s="1">
        <f t="shared" si="327"/>
        <v>0</v>
      </c>
      <c r="G272" s="8">
        <f t="shared" si="328"/>
        <v>0</v>
      </c>
      <c r="H272" s="1">
        <v>6.6600000000000006E-2</v>
      </c>
      <c r="I272" s="25">
        <f t="shared" si="329"/>
        <v>3.3704453441295546E-5</v>
      </c>
      <c r="J272" s="1">
        <v>7.9899999999999999E-2</v>
      </c>
      <c r="K272" s="18">
        <f t="shared" si="330"/>
        <v>3.7336448598130838E-2</v>
      </c>
      <c r="L272" s="1">
        <v>8.0799999999999997E-2</v>
      </c>
      <c r="M272" s="25">
        <f t="shared" si="331"/>
        <v>3.7757009345794387E-2</v>
      </c>
      <c r="P272" s="1">
        <v>1106</v>
      </c>
      <c r="Q272" s="1">
        <v>656</v>
      </c>
      <c r="R272" s="8">
        <f t="shared" si="339"/>
        <v>450</v>
      </c>
      <c r="S272" s="1">
        <v>987</v>
      </c>
      <c r="T272" s="1">
        <v>589</v>
      </c>
      <c r="U272" s="8">
        <f t="shared" si="340"/>
        <v>398</v>
      </c>
      <c r="V272" s="1">
        <v>1208</v>
      </c>
      <c r="W272" s="1">
        <v>726</v>
      </c>
      <c r="X272" s="8">
        <f t="shared" si="341"/>
        <v>482</v>
      </c>
      <c r="AA272" s="8">
        <f t="shared" si="342"/>
        <v>0</v>
      </c>
      <c r="AD272" s="8">
        <f t="shared" si="343"/>
        <v>0</v>
      </c>
      <c r="AG272" s="8">
        <f t="shared" si="344"/>
        <v>0</v>
      </c>
      <c r="AJ272" s="1">
        <v>141</v>
      </c>
      <c r="AK272" s="8">
        <v>1637</v>
      </c>
      <c r="AQ272" s="40">
        <f t="shared" si="332"/>
        <v>0</v>
      </c>
      <c r="AR272" s="40">
        <f t="shared" si="345"/>
        <v>0</v>
      </c>
      <c r="AS272" s="40">
        <f t="shared" si="333"/>
        <v>0</v>
      </c>
      <c r="AT272" s="41">
        <f t="shared" si="346"/>
        <v>0</v>
      </c>
      <c r="AU272" s="49"/>
      <c r="AV272" s="50">
        <f t="shared" si="334"/>
        <v>0</v>
      </c>
      <c r="AW272" s="51"/>
      <c r="AX272" s="51">
        <f t="shared" si="347"/>
        <v>0</v>
      </c>
      <c r="AY272" s="50">
        <f t="shared" si="335"/>
        <v>0</v>
      </c>
      <c r="AZ272" s="51"/>
      <c r="BA272" s="51">
        <f t="shared" si="348"/>
        <v>0</v>
      </c>
      <c r="BB272" s="50">
        <f t="shared" si="336"/>
        <v>0</v>
      </c>
      <c r="BC272" s="51"/>
      <c r="BD272" s="51">
        <f t="shared" si="349"/>
        <v>0</v>
      </c>
      <c r="BE272" s="50">
        <f t="shared" si="337"/>
        <v>0</v>
      </c>
      <c r="BF272" s="51"/>
      <c r="BG272" s="51">
        <f t="shared" si="350"/>
        <v>0</v>
      </c>
      <c r="BH272" s="50">
        <f t="shared" si="338"/>
        <v>0</v>
      </c>
      <c r="BS272" s="106">
        <f t="shared" si="351"/>
        <v>0</v>
      </c>
      <c r="BT272" s="111">
        <f t="shared" si="352"/>
        <v>0</v>
      </c>
      <c r="BU272" s="111">
        <f t="shared" si="353"/>
        <v>0</v>
      </c>
      <c r="BV272" s="111">
        <f t="shared" si="354"/>
        <v>0</v>
      </c>
      <c r="BW272" s="111">
        <f t="shared" si="355"/>
        <v>0</v>
      </c>
      <c r="BX272" s="111">
        <f t="shared" si="356"/>
        <v>0</v>
      </c>
      <c r="BY272" s="111">
        <f t="shared" si="357"/>
        <v>0</v>
      </c>
      <c r="BZ272" s="111">
        <f t="shared" si="358"/>
        <v>0</v>
      </c>
      <c r="CA272" s="115">
        <f t="shared" si="359"/>
        <v>0</v>
      </c>
    </row>
    <row r="273" spans="1:87" x14ac:dyDescent="0.25">
      <c r="C273" s="10" t="s">
        <v>33</v>
      </c>
      <c r="E273" s="1">
        <f t="shared" si="327"/>
        <v>0</v>
      </c>
      <c r="G273" s="8">
        <f t="shared" si="328"/>
        <v>0</v>
      </c>
      <c r="I273" s="25">
        <f t="shared" si="329"/>
        <v>0</v>
      </c>
      <c r="J273" s="1">
        <v>8.2199999999999995E-2</v>
      </c>
      <c r="K273" s="18">
        <f t="shared" si="330"/>
        <v>3.8411214953271024E-2</v>
      </c>
      <c r="L273" s="1">
        <v>8.2199999999999995E-2</v>
      </c>
      <c r="M273" s="25">
        <f t="shared" si="331"/>
        <v>3.8411214953271024E-2</v>
      </c>
      <c r="R273" s="8">
        <f t="shared" si="339"/>
        <v>0</v>
      </c>
      <c r="U273" s="8">
        <f t="shared" si="340"/>
        <v>0</v>
      </c>
      <c r="X273" s="8">
        <f t="shared" si="341"/>
        <v>0</v>
      </c>
      <c r="AA273" s="8">
        <f t="shared" si="342"/>
        <v>0</v>
      </c>
      <c r="AD273" s="8">
        <f t="shared" si="343"/>
        <v>0</v>
      </c>
      <c r="AG273" s="8">
        <f t="shared" si="344"/>
        <v>0</v>
      </c>
      <c r="AJ273" s="1">
        <v>137</v>
      </c>
      <c r="AK273" s="8">
        <v>1644</v>
      </c>
      <c r="AQ273" s="40">
        <f t="shared" si="332"/>
        <v>0</v>
      </c>
      <c r="AR273" s="40">
        <f t="shared" si="345"/>
        <v>0</v>
      </c>
      <c r="AS273" s="40">
        <f t="shared" si="333"/>
        <v>0</v>
      </c>
      <c r="AT273" s="41">
        <f t="shared" si="346"/>
        <v>0</v>
      </c>
      <c r="AU273" s="49"/>
      <c r="AV273" s="50">
        <f t="shared" si="334"/>
        <v>0</v>
      </c>
      <c r="AW273" s="51"/>
      <c r="AX273" s="51">
        <f t="shared" si="347"/>
        <v>0</v>
      </c>
      <c r="AY273" s="50">
        <f t="shared" si="335"/>
        <v>0</v>
      </c>
      <c r="AZ273" s="51"/>
      <c r="BA273" s="51">
        <f t="shared" si="348"/>
        <v>0</v>
      </c>
      <c r="BB273" s="50">
        <f t="shared" si="336"/>
        <v>0</v>
      </c>
      <c r="BC273" s="51"/>
      <c r="BD273" s="51">
        <f t="shared" si="349"/>
        <v>0</v>
      </c>
      <c r="BE273" s="50">
        <f t="shared" si="337"/>
        <v>0</v>
      </c>
      <c r="BF273" s="51"/>
      <c r="BG273" s="51">
        <f t="shared" si="350"/>
        <v>0</v>
      </c>
      <c r="BH273" s="50">
        <f t="shared" si="338"/>
        <v>0</v>
      </c>
      <c r="BS273" s="106">
        <f t="shared" si="351"/>
        <v>0</v>
      </c>
      <c r="BT273" s="111">
        <f t="shared" si="352"/>
        <v>0</v>
      </c>
      <c r="BU273" s="111">
        <f t="shared" si="353"/>
        <v>0</v>
      </c>
      <c r="BV273" s="111">
        <f t="shared" si="354"/>
        <v>0</v>
      </c>
      <c r="BW273" s="111">
        <f t="shared" si="355"/>
        <v>0</v>
      </c>
      <c r="BX273" s="111">
        <f t="shared" si="356"/>
        <v>0</v>
      </c>
      <c r="BY273" s="111">
        <f t="shared" si="357"/>
        <v>0</v>
      </c>
      <c r="BZ273" s="111">
        <f t="shared" si="358"/>
        <v>0</v>
      </c>
      <c r="CA273" s="115">
        <f t="shared" si="359"/>
        <v>0</v>
      </c>
    </row>
    <row r="274" spans="1:87" x14ac:dyDescent="0.25">
      <c r="C274" s="10" t="s">
        <v>34</v>
      </c>
      <c r="E274" s="1">
        <f t="shared" si="327"/>
        <v>0</v>
      </c>
      <c r="G274" s="8">
        <f t="shared" si="328"/>
        <v>0</v>
      </c>
      <c r="I274" s="25">
        <f t="shared" si="329"/>
        <v>0</v>
      </c>
      <c r="J274" s="1">
        <v>8.0399999999999999E-2</v>
      </c>
      <c r="K274" s="18">
        <f t="shared" si="330"/>
        <v>3.7570093457943925E-2</v>
      </c>
      <c r="L274" s="1">
        <v>8.0600000000000005E-2</v>
      </c>
      <c r="M274" s="25">
        <f t="shared" si="331"/>
        <v>3.7663551401869159E-2</v>
      </c>
      <c r="R274" s="8">
        <f t="shared" si="339"/>
        <v>0</v>
      </c>
      <c r="U274" s="8">
        <f t="shared" si="340"/>
        <v>0</v>
      </c>
      <c r="X274" s="8">
        <f t="shared" si="341"/>
        <v>0</v>
      </c>
      <c r="AA274" s="8">
        <f t="shared" si="342"/>
        <v>0</v>
      </c>
      <c r="AD274" s="8">
        <f t="shared" si="343"/>
        <v>0</v>
      </c>
      <c r="AG274" s="8">
        <f t="shared" si="344"/>
        <v>0</v>
      </c>
      <c r="AJ274" s="1">
        <v>139</v>
      </c>
      <c r="AK274" s="8">
        <v>1643</v>
      </c>
      <c r="AQ274" s="40">
        <f t="shared" si="332"/>
        <v>0</v>
      </c>
      <c r="AR274" s="40">
        <f t="shared" si="345"/>
        <v>0</v>
      </c>
      <c r="AS274" s="40">
        <f t="shared" si="333"/>
        <v>0</v>
      </c>
      <c r="AT274" s="41">
        <f t="shared" si="346"/>
        <v>0</v>
      </c>
      <c r="AU274" s="49"/>
      <c r="AV274" s="50">
        <f t="shared" si="334"/>
        <v>0</v>
      </c>
      <c r="AW274" s="51"/>
      <c r="AX274" s="51">
        <f t="shared" si="347"/>
        <v>0</v>
      </c>
      <c r="AY274" s="50">
        <f t="shared" si="335"/>
        <v>0</v>
      </c>
      <c r="AZ274" s="51"/>
      <c r="BA274" s="51">
        <f t="shared" si="348"/>
        <v>0</v>
      </c>
      <c r="BB274" s="50">
        <f t="shared" si="336"/>
        <v>0</v>
      </c>
      <c r="BC274" s="51"/>
      <c r="BD274" s="51">
        <f t="shared" si="349"/>
        <v>0</v>
      </c>
      <c r="BE274" s="50">
        <f t="shared" si="337"/>
        <v>0</v>
      </c>
      <c r="BF274" s="51"/>
      <c r="BG274" s="51">
        <f t="shared" si="350"/>
        <v>0</v>
      </c>
      <c r="BH274" s="50">
        <f t="shared" si="338"/>
        <v>0</v>
      </c>
      <c r="BS274" s="106">
        <f t="shared" si="351"/>
        <v>0</v>
      </c>
      <c r="BT274" s="111">
        <f t="shared" si="352"/>
        <v>0</v>
      </c>
      <c r="BU274" s="111">
        <f t="shared" si="353"/>
        <v>0</v>
      </c>
      <c r="BV274" s="111">
        <f t="shared" si="354"/>
        <v>0</v>
      </c>
      <c r="BW274" s="111">
        <f t="shared" si="355"/>
        <v>0</v>
      </c>
      <c r="BX274" s="111">
        <f t="shared" si="356"/>
        <v>0</v>
      </c>
      <c r="BY274" s="111">
        <f t="shared" si="357"/>
        <v>0</v>
      </c>
      <c r="BZ274" s="111">
        <f t="shared" si="358"/>
        <v>0</v>
      </c>
      <c r="CA274" s="115">
        <f t="shared" si="359"/>
        <v>0</v>
      </c>
    </row>
    <row r="275" spans="1:87" x14ac:dyDescent="0.25">
      <c r="C275" s="10" t="s">
        <v>29</v>
      </c>
      <c r="E275" s="1">
        <f t="shared" si="327"/>
        <v>0</v>
      </c>
      <c r="G275" s="8">
        <f t="shared" si="328"/>
        <v>0</v>
      </c>
      <c r="I275" s="25">
        <f t="shared" si="329"/>
        <v>0</v>
      </c>
      <c r="K275" s="18">
        <f t="shared" si="330"/>
        <v>0</v>
      </c>
      <c r="M275" s="25">
        <f t="shared" si="331"/>
        <v>0</v>
      </c>
      <c r="R275" s="8">
        <f t="shared" si="339"/>
        <v>0</v>
      </c>
      <c r="U275" s="8">
        <f t="shared" si="340"/>
        <v>0</v>
      </c>
      <c r="X275" s="8">
        <f t="shared" si="341"/>
        <v>0</v>
      </c>
      <c r="AA275" s="8">
        <f t="shared" si="342"/>
        <v>0</v>
      </c>
      <c r="AD275" s="8">
        <f t="shared" si="343"/>
        <v>0</v>
      </c>
      <c r="AG275" s="8">
        <f t="shared" si="344"/>
        <v>0</v>
      </c>
      <c r="AQ275" s="40">
        <f t="shared" si="332"/>
        <v>0</v>
      </c>
      <c r="AR275" s="40">
        <f t="shared" si="345"/>
        <v>0</v>
      </c>
      <c r="AS275" s="40">
        <f t="shared" si="333"/>
        <v>0</v>
      </c>
      <c r="AT275" s="41">
        <f t="shared" si="346"/>
        <v>0</v>
      </c>
      <c r="AU275" s="49"/>
      <c r="AV275" s="50">
        <f t="shared" si="334"/>
        <v>0</v>
      </c>
      <c r="AW275" s="51"/>
      <c r="AX275" s="51">
        <f t="shared" si="347"/>
        <v>0</v>
      </c>
      <c r="AY275" s="50">
        <f t="shared" si="335"/>
        <v>0</v>
      </c>
      <c r="AZ275" s="51"/>
      <c r="BA275" s="51">
        <f t="shared" si="348"/>
        <v>0</v>
      </c>
      <c r="BB275" s="50">
        <f t="shared" si="336"/>
        <v>0</v>
      </c>
      <c r="BC275" s="51"/>
      <c r="BD275" s="51">
        <f t="shared" si="349"/>
        <v>0</v>
      </c>
      <c r="BE275" s="50">
        <f t="shared" si="337"/>
        <v>0</v>
      </c>
      <c r="BF275" s="51"/>
      <c r="BG275" s="51">
        <f t="shared" si="350"/>
        <v>0</v>
      </c>
      <c r="BH275" s="50">
        <f t="shared" si="338"/>
        <v>0</v>
      </c>
      <c r="BS275" s="106">
        <f t="shared" si="351"/>
        <v>0</v>
      </c>
      <c r="BT275" s="111">
        <f t="shared" si="352"/>
        <v>0</v>
      </c>
      <c r="BU275" s="111">
        <f t="shared" si="353"/>
        <v>0</v>
      </c>
      <c r="BV275" s="111">
        <f t="shared" si="354"/>
        <v>0</v>
      </c>
      <c r="BW275" s="111">
        <f t="shared" si="355"/>
        <v>0</v>
      </c>
      <c r="BX275" s="111">
        <f t="shared" si="356"/>
        <v>0</v>
      </c>
      <c r="BY275" s="111">
        <f t="shared" si="357"/>
        <v>0</v>
      </c>
      <c r="BZ275" s="111">
        <f t="shared" si="358"/>
        <v>0</v>
      </c>
      <c r="CA275" s="115">
        <f t="shared" si="359"/>
        <v>0</v>
      </c>
    </row>
    <row r="276" spans="1:87" x14ac:dyDescent="0.25">
      <c r="C276" s="10" t="s">
        <v>30</v>
      </c>
      <c r="E276" s="1">
        <f t="shared" si="327"/>
        <v>0</v>
      </c>
      <c r="G276" s="8">
        <f t="shared" si="328"/>
        <v>0</v>
      </c>
      <c r="I276" s="25">
        <f t="shared" si="329"/>
        <v>0</v>
      </c>
      <c r="K276" s="18">
        <f t="shared" si="330"/>
        <v>0</v>
      </c>
      <c r="M276" s="25">
        <f t="shared" si="331"/>
        <v>0</v>
      </c>
      <c r="R276" s="8">
        <f t="shared" si="339"/>
        <v>0</v>
      </c>
      <c r="U276" s="8">
        <f t="shared" si="340"/>
        <v>0</v>
      </c>
      <c r="X276" s="8">
        <f t="shared" si="341"/>
        <v>0</v>
      </c>
      <c r="AA276" s="8">
        <f t="shared" si="342"/>
        <v>0</v>
      </c>
      <c r="AD276" s="8">
        <f t="shared" si="343"/>
        <v>0</v>
      </c>
      <c r="AG276" s="8">
        <f t="shared" si="344"/>
        <v>0</v>
      </c>
      <c r="AQ276" s="40">
        <f t="shared" si="332"/>
        <v>0</v>
      </c>
      <c r="AR276" s="40">
        <f t="shared" si="345"/>
        <v>0</v>
      </c>
      <c r="AS276" s="40">
        <f t="shared" si="333"/>
        <v>0</v>
      </c>
      <c r="AT276" s="41">
        <f t="shared" si="346"/>
        <v>0</v>
      </c>
      <c r="AU276" s="49"/>
      <c r="AV276" s="50">
        <f t="shared" si="334"/>
        <v>0</v>
      </c>
      <c r="AW276" s="51"/>
      <c r="AX276" s="51">
        <f t="shared" si="347"/>
        <v>0</v>
      </c>
      <c r="AY276" s="50">
        <f t="shared" si="335"/>
        <v>0</v>
      </c>
      <c r="AZ276" s="51"/>
      <c r="BA276" s="51">
        <f t="shared" si="348"/>
        <v>0</v>
      </c>
      <c r="BB276" s="50">
        <f t="shared" si="336"/>
        <v>0</v>
      </c>
      <c r="BC276" s="51"/>
      <c r="BD276" s="51">
        <f t="shared" si="349"/>
        <v>0</v>
      </c>
      <c r="BE276" s="50">
        <f t="shared" si="337"/>
        <v>0</v>
      </c>
      <c r="BF276" s="51"/>
      <c r="BG276" s="51">
        <f t="shared" si="350"/>
        <v>0</v>
      </c>
      <c r="BH276" s="50">
        <f t="shared" si="338"/>
        <v>0</v>
      </c>
      <c r="BS276" s="106">
        <f t="shared" si="351"/>
        <v>0</v>
      </c>
      <c r="BT276" s="111">
        <f t="shared" si="352"/>
        <v>0</v>
      </c>
      <c r="BU276" s="111">
        <f t="shared" si="353"/>
        <v>0</v>
      </c>
      <c r="BV276" s="111">
        <f t="shared" si="354"/>
        <v>0</v>
      </c>
      <c r="BW276" s="111">
        <f t="shared" si="355"/>
        <v>0</v>
      </c>
      <c r="BX276" s="111">
        <f t="shared" si="356"/>
        <v>0</v>
      </c>
      <c r="BY276" s="111">
        <f t="shared" si="357"/>
        <v>0</v>
      </c>
      <c r="BZ276" s="111">
        <f t="shared" si="358"/>
        <v>0</v>
      </c>
      <c r="CA276" s="115">
        <f t="shared" si="359"/>
        <v>0</v>
      </c>
    </row>
    <row r="277" spans="1:87" x14ac:dyDescent="0.25">
      <c r="C277" s="10" t="s">
        <v>10</v>
      </c>
      <c r="E277" s="1">
        <f t="shared" si="327"/>
        <v>0</v>
      </c>
      <c r="G277" s="8">
        <f t="shared" si="328"/>
        <v>0</v>
      </c>
      <c r="I277" s="25">
        <f t="shared" si="329"/>
        <v>0</v>
      </c>
      <c r="K277" s="18">
        <f t="shared" si="330"/>
        <v>0</v>
      </c>
      <c r="M277" s="25">
        <f t="shared" si="331"/>
        <v>0</v>
      </c>
      <c r="R277" s="8">
        <f t="shared" si="339"/>
        <v>0</v>
      </c>
      <c r="U277" s="8">
        <f t="shared" si="340"/>
        <v>0</v>
      </c>
      <c r="X277" s="8">
        <f t="shared" si="341"/>
        <v>0</v>
      </c>
      <c r="AA277" s="8">
        <f t="shared" si="342"/>
        <v>0</v>
      </c>
      <c r="AD277" s="8">
        <f t="shared" si="343"/>
        <v>0</v>
      </c>
      <c r="AG277" s="8">
        <f t="shared" si="344"/>
        <v>0</v>
      </c>
      <c r="AQ277" s="40">
        <f t="shared" si="332"/>
        <v>0</v>
      </c>
      <c r="AR277" s="40">
        <f t="shared" si="345"/>
        <v>0</v>
      </c>
      <c r="AS277" s="40">
        <f t="shared" si="333"/>
        <v>0</v>
      </c>
      <c r="AT277" s="41">
        <f t="shared" si="346"/>
        <v>0</v>
      </c>
      <c r="AU277" s="49"/>
      <c r="AV277" s="50">
        <f t="shared" si="334"/>
        <v>0</v>
      </c>
      <c r="AW277" s="51"/>
      <c r="AX277" s="51">
        <f t="shared" si="347"/>
        <v>0</v>
      </c>
      <c r="AY277" s="50">
        <f t="shared" si="335"/>
        <v>0</v>
      </c>
      <c r="AZ277" s="51"/>
      <c r="BA277" s="51">
        <f t="shared" si="348"/>
        <v>0</v>
      </c>
      <c r="BB277" s="50">
        <f t="shared" si="336"/>
        <v>0</v>
      </c>
      <c r="BC277" s="51"/>
      <c r="BD277" s="51">
        <f t="shared" si="349"/>
        <v>0</v>
      </c>
      <c r="BE277" s="50">
        <f t="shared" si="337"/>
        <v>0</v>
      </c>
      <c r="BF277" s="51"/>
      <c r="BG277" s="51">
        <f t="shared" si="350"/>
        <v>0</v>
      </c>
      <c r="BH277" s="50">
        <f t="shared" si="338"/>
        <v>0</v>
      </c>
      <c r="BS277" s="106">
        <f t="shared" si="351"/>
        <v>0</v>
      </c>
      <c r="BT277" s="111">
        <f t="shared" si="352"/>
        <v>0</v>
      </c>
      <c r="BU277" s="111">
        <f t="shared" si="353"/>
        <v>0</v>
      </c>
      <c r="BV277" s="111">
        <f t="shared" si="354"/>
        <v>0</v>
      </c>
      <c r="BW277" s="111">
        <f t="shared" si="355"/>
        <v>0</v>
      </c>
      <c r="BX277" s="111">
        <f t="shared" si="356"/>
        <v>0</v>
      </c>
      <c r="BY277" s="111">
        <f t="shared" si="357"/>
        <v>0</v>
      </c>
      <c r="BZ277" s="111">
        <f t="shared" si="358"/>
        <v>0</v>
      </c>
      <c r="CA277" s="115">
        <f t="shared" si="359"/>
        <v>0</v>
      </c>
    </row>
    <row r="278" spans="1:87" x14ac:dyDescent="0.25">
      <c r="C278" s="10" t="s">
        <v>35</v>
      </c>
      <c r="E278" s="1">
        <f t="shared" si="327"/>
        <v>0</v>
      </c>
      <c r="G278" s="8">
        <f t="shared" si="328"/>
        <v>0</v>
      </c>
      <c r="I278" s="25">
        <f t="shared" si="329"/>
        <v>0</v>
      </c>
      <c r="K278" s="18">
        <f t="shared" si="330"/>
        <v>0</v>
      </c>
      <c r="M278" s="25">
        <f t="shared" si="331"/>
        <v>0</v>
      </c>
      <c r="R278" s="8">
        <f t="shared" si="339"/>
        <v>0</v>
      </c>
      <c r="U278" s="8">
        <f t="shared" si="340"/>
        <v>0</v>
      </c>
      <c r="X278" s="8">
        <f t="shared" si="341"/>
        <v>0</v>
      </c>
      <c r="AA278" s="8">
        <f t="shared" si="342"/>
        <v>0</v>
      </c>
      <c r="AD278" s="8">
        <f t="shared" si="343"/>
        <v>0</v>
      </c>
      <c r="AG278" s="8">
        <f t="shared" si="344"/>
        <v>0</v>
      </c>
      <c r="AQ278" s="40">
        <f t="shared" si="332"/>
        <v>0</v>
      </c>
      <c r="AR278" s="40">
        <f t="shared" si="345"/>
        <v>0</v>
      </c>
      <c r="AS278" s="40">
        <f t="shared" si="333"/>
        <v>0</v>
      </c>
      <c r="AT278" s="41">
        <f t="shared" si="346"/>
        <v>0</v>
      </c>
      <c r="AU278" s="49"/>
      <c r="AV278" s="50">
        <f t="shared" si="334"/>
        <v>0</v>
      </c>
      <c r="AW278" s="51"/>
      <c r="AX278" s="51">
        <f t="shared" si="347"/>
        <v>0</v>
      </c>
      <c r="AY278" s="50">
        <f t="shared" si="335"/>
        <v>0</v>
      </c>
      <c r="AZ278" s="51"/>
      <c r="BA278" s="51">
        <f t="shared" si="348"/>
        <v>0</v>
      </c>
      <c r="BB278" s="50">
        <f t="shared" si="336"/>
        <v>0</v>
      </c>
      <c r="BC278" s="51"/>
      <c r="BD278" s="51">
        <f t="shared" si="349"/>
        <v>0</v>
      </c>
      <c r="BE278" s="50">
        <f t="shared" si="337"/>
        <v>0</v>
      </c>
      <c r="BF278" s="51"/>
      <c r="BG278" s="51">
        <f t="shared" si="350"/>
        <v>0</v>
      </c>
      <c r="BH278" s="50">
        <f t="shared" si="338"/>
        <v>0</v>
      </c>
      <c r="BS278" s="106">
        <f t="shared" si="351"/>
        <v>0</v>
      </c>
      <c r="BT278" s="111">
        <f t="shared" si="352"/>
        <v>0</v>
      </c>
      <c r="BU278" s="111">
        <f t="shared" si="353"/>
        <v>0</v>
      </c>
      <c r="BV278" s="111">
        <f t="shared" si="354"/>
        <v>0</v>
      </c>
      <c r="BW278" s="111">
        <f t="shared" si="355"/>
        <v>0</v>
      </c>
      <c r="BX278" s="111">
        <f t="shared" si="356"/>
        <v>0</v>
      </c>
      <c r="BY278" s="111">
        <f t="shared" si="357"/>
        <v>0</v>
      </c>
      <c r="BZ278" s="111">
        <f t="shared" si="358"/>
        <v>0</v>
      </c>
      <c r="CA278" s="115">
        <f t="shared" si="359"/>
        <v>0</v>
      </c>
    </row>
    <row r="279" spans="1:87" x14ac:dyDescent="0.25">
      <c r="C279" s="10" t="s">
        <v>36</v>
      </c>
      <c r="E279" s="1">
        <f t="shared" si="327"/>
        <v>0</v>
      </c>
      <c r="G279" s="8">
        <f t="shared" si="328"/>
        <v>0</v>
      </c>
      <c r="I279" s="25">
        <f t="shared" si="329"/>
        <v>0</v>
      </c>
      <c r="J279" s="1">
        <v>4.6100000000000002E-2</v>
      </c>
      <c r="K279" s="18">
        <f t="shared" si="330"/>
        <v>2.1542056074766353E-2</v>
      </c>
      <c r="M279" s="25">
        <f t="shared" si="331"/>
        <v>0</v>
      </c>
      <c r="R279" s="8">
        <f t="shared" si="339"/>
        <v>0</v>
      </c>
      <c r="U279" s="8">
        <f t="shared" si="340"/>
        <v>0</v>
      </c>
      <c r="X279" s="8">
        <f t="shared" si="341"/>
        <v>0</v>
      </c>
      <c r="AA279" s="8">
        <f t="shared" si="342"/>
        <v>0</v>
      </c>
      <c r="AD279" s="8">
        <f t="shared" si="343"/>
        <v>0</v>
      </c>
      <c r="AG279" s="8">
        <f t="shared" si="344"/>
        <v>0</v>
      </c>
      <c r="AQ279" s="40">
        <f t="shared" si="332"/>
        <v>0</v>
      </c>
      <c r="AR279" s="40">
        <f t="shared" si="345"/>
        <v>0</v>
      </c>
      <c r="AS279" s="40">
        <f t="shared" si="333"/>
        <v>0</v>
      </c>
      <c r="AT279" s="41">
        <f t="shared" si="346"/>
        <v>0</v>
      </c>
      <c r="AU279" s="49"/>
      <c r="AV279" s="50">
        <f t="shared" si="334"/>
        <v>0</v>
      </c>
      <c r="AW279" s="51"/>
      <c r="AX279" s="51">
        <f t="shared" si="347"/>
        <v>0</v>
      </c>
      <c r="AY279" s="50">
        <f t="shared" si="335"/>
        <v>0</v>
      </c>
      <c r="AZ279" s="51"/>
      <c r="BA279" s="51">
        <f t="shared" si="348"/>
        <v>0</v>
      </c>
      <c r="BB279" s="50">
        <f t="shared" si="336"/>
        <v>0</v>
      </c>
      <c r="BC279" s="51"/>
      <c r="BD279" s="51">
        <f t="shared" si="349"/>
        <v>0</v>
      </c>
      <c r="BE279" s="50">
        <f t="shared" si="337"/>
        <v>0</v>
      </c>
      <c r="BF279" s="51"/>
      <c r="BG279" s="51">
        <f t="shared" si="350"/>
        <v>0</v>
      </c>
      <c r="BH279" s="50">
        <f t="shared" si="338"/>
        <v>0</v>
      </c>
      <c r="BS279" s="106">
        <f t="shared" si="351"/>
        <v>0</v>
      </c>
      <c r="BT279" s="111">
        <f t="shared" si="352"/>
        <v>0</v>
      </c>
      <c r="BU279" s="111">
        <f t="shared" si="353"/>
        <v>0</v>
      </c>
      <c r="BV279" s="111">
        <f t="shared" si="354"/>
        <v>0</v>
      </c>
      <c r="BW279" s="111">
        <f t="shared" si="355"/>
        <v>0</v>
      </c>
      <c r="BX279" s="111">
        <f t="shared" si="356"/>
        <v>0</v>
      </c>
      <c r="BY279" s="111">
        <f t="shared" si="357"/>
        <v>0</v>
      </c>
      <c r="BZ279" s="111">
        <f t="shared" si="358"/>
        <v>0</v>
      </c>
      <c r="CA279" s="115">
        <f t="shared" si="359"/>
        <v>0</v>
      </c>
    </row>
    <row r="280" spans="1:87" x14ac:dyDescent="0.25">
      <c r="A280" s="5" t="s">
        <v>21</v>
      </c>
      <c r="B280" s="5" t="s">
        <v>9</v>
      </c>
      <c r="C280" s="10" t="s">
        <v>31</v>
      </c>
      <c r="D280" s="1">
        <v>3.1</v>
      </c>
      <c r="E280" s="1">
        <f t="shared" si="327"/>
        <v>3.3805888767720829E-9</v>
      </c>
      <c r="F280" s="1">
        <v>1.6</v>
      </c>
      <c r="G280" s="8">
        <f t="shared" si="328"/>
        <v>1.7448200654307526E-9</v>
      </c>
      <c r="H280" s="1">
        <v>7.6799999999999993E-2</v>
      </c>
      <c r="I280" s="25">
        <f t="shared" si="329"/>
        <v>3.8866396761133602E-5</v>
      </c>
      <c r="J280" s="1">
        <v>9.6100000000000005E-2</v>
      </c>
      <c r="K280" s="18">
        <f t="shared" si="330"/>
        <v>4.4906542056074764E-2</v>
      </c>
      <c r="L280" s="1">
        <v>8.43E-2</v>
      </c>
      <c r="M280" s="25">
        <f t="shared" si="331"/>
        <v>3.9392523364485982E-2</v>
      </c>
      <c r="N280" s="1" t="s">
        <v>43</v>
      </c>
      <c r="P280" s="1">
        <v>1075</v>
      </c>
      <c r="Q280" s="1">
        <v>687</v>
      </c>
      <c r="R280" s="8">
        <f t="shared" si="339"/>
        <v>388</v>
      </c>
      <c r="S280" s="1">
        <v>971</v>
      </c>
      <c r="T280" s="1">
        <v>605</v>
      </c>
      <c r="U280" s="8">
        <f t="shared" si="340"/>
        <v>366</v>
      </c>
      <c r="V280" s="1">
        <v>1191</v>
      </c>
      <c r="W280" s="1">
        <v>774</v>
      </c>
      <c r="X280" s="8">
        <f t="shared" si="341"/>
        <v>417</v>
      </c>
      <c r="AA280" s="8">
        <f t="shared" si="342"/>
        <v>0</v>
      </c>
      <c r="AD280" s="8">
        <f t="shared" si="343"/>
        <v>0</v>
      </c>
      <c r="AG280" s="8">
        <f t="shared" si="344"/>
        <v>0</v>
      </c>
      <c r="AH280" s="1">
        <v>141</v>
      </c>
      <c r="AI280" s="8">
        <v>1440</v>
      </c>
      <c r="AJ280" s="1">
        <v>126</v>
      </c>
      <c r="AK280" s="8">
        <v>1657</v>
      </c>
      <c r="AL280" s="1">
        <v>126</v>
      </c>
      <c r="AM280" s="8">
        <v>1870</v>
      </c>
      <c r="AP280" s="1">
        <v>80</v>
      </c>
      <c r="AQ280" s="40">
        <f t="shared" si="332"/>
        <v>8.064516129032258</v>
      </c>
      <c r="AR280" s="40">
        <f t="shared" si="345"/>
        <v>56.003584229390682</v>
      </c>
      <c r="AS280" s="40">
        <f t="shared" si="333"/>
        <v>14.516129032258064</v>
      </c>
      <c r="AT280" s="41">
        <f t="shared" si="346"/>
        <v>100.80645161290322</v>
      </c>
      <c r="AU280" s="49">
        <v>1.7</v>
      </c>
      <c r="AV280" s="50">
        <f t="shared" si="334"/>
        <v>3.4693877551020407</v>
      </c>
      <c r="AW280" s="51">
        <v>3.3</v>
      </c>
      <c r="AX280" s="51">
        <f t="shared" si="347"/>
        <v>1.5999999999999999</v>
      </c>
      <c r="AY280" s="50">
        <f t="shared" si="335"/>
        <v>3.2653061224489792</v>
      </c>
      <c r="AZ280" s="51">
        <v>3.7</v>
      </c>
      <c r="BA280" s="51">
        <f t="shared" si="348"/>
        <v>2</v>
      </c>
      <c r="BB280" s="50">
        <f t="shared" si="336"/>
        <v>4.0816326530612246</v>
      </c>
      <c r="BC280" s="51">
        <v>3.6</v>
      </c>
      <c r="BD280" s="51">
        <f t="shared" si="349"/>
        <v>1.9000000000000001</v>
      </c>
      <c r="BE280" s="50">
        <f t="shared" si="337"/>
        <v>3.8775510204081636</v>
      </c>
      <c r="BF280" s="51">
        <v>2.7</v>
      </c>
      <c r="BG280" s="51">
        <f t="shared" si="350"/>
        <v>1.0000000000000002</v>
      </c>
      <c r="BH280" s="50">
        <f t="shared" si="338"/>
        <v>2.0408163265306127</v>
      </c>
      <c r="BI280" s="1">
        <v>22</v>
      </c>
      <c r="BJ280" s="106">
        <v>2.3210000000000002</v>
      </c>
      <c r="BK280" s="111">
        <v>4.8810000000000002</v>
      </c>
      <c r="BL280" s="111">
        <v>3.2829999999999999</v>
      </c>
      <c r="BM280" s="111">
        <v>6.1609999999999996</v>
      </c>
      <c r="BN280" s="111">
        <v>9.6</v>
      </c>
      <c r="BO280" s="111">
        <v>8.24</v>
      </c>
      <c r="BP280" s="111">
        <v>12</v>
      </c>
      <c r="BQ280" s="111">
        <v>18.8</v>
      </c>
      <c r="BR280" s="111">
        <v>23</v>
      </c>
      <c r="BS280" s="106">
        <f t="shared" si="351"/>
        <v>1.4389999999999998</v>
      </c>
      <c r="BT280" s="111">
        <f t="shared" si="352"/>
        <v>3.4390000000000001</v>
      </c>
      <c r="BU280" s="111">
        <f t="shared" si="353"/>
        <v>4.8780000000000001</v>
      </c>
      <c r="BV280" s="111">
        <f t="shared" si="354"/>
        <v>2.0790000000000006</v>
      </c>
      <c r="BW280" s="111">
        <f t="shared" si="355"/>
        <v>3.5180000000000007</v>
      </c>
      <c r="BX280" s="111">
        <f t="shared" si="356"/>
        <v>6.8000000000000007</v>
      </c>
      <c r="BY280" s="111">
        <f t="shared" si="357"/>
        <v>5.1999999999999993</v>
      </c>
      <c r="BZ280" s="111">
        <f t="shared" si="358"/>
        <v>1.0440000000000014</v>
      </c>
      <c r="CA280" s="115">
        <f t="shared" si="359"/>
        <v>4.1999999999999993</v>
      </c>
      <c r="CB280" s="122">
        <f>BK280/$BJ280</f>
        <v>2.1029728565273587</v>
      </c>
      <c r="CC280" s="122">
        <f t="shared" ref="CC280" si="367">BL280/$BJ280</f>
        <v>1.4144765187419215</v>
      </c>
      <c r="CD280" s="122">
        <f t="shared" ref="CD280" si="368">BM280/$BJ280</f>
        <v>2.654459284791038</v>
      </c>
      <c r="CE280" s="122">
        <f t="shared" ref="CE280" si="369">BN280/$BJ280</f>
        <v>4.136148211977595</v>
      </c>
      <c r="CF280" s="122">
        <f t="shared" ref="CF280" si="370">BO280/$BJ280</f>
        <v>3.5501938819474361</v>
      </c>
      <c r="CG280" s="122">
        <f t="shared" ref="CG280" si="371">BP280/$BJ280</f>
        <v>5.1701852649719946</v>
      </c>
      <c r="CH280" s="122">
        <f t="shared" ref="CH280" si="372">BQ280/$BJ280</f>
        <v>8.0999569151227924</v>
      </c>
      <c r="CI280" s="92">
        <f t="shared" ref="CI280" si="373">BR280/$BJ280</f>
        <v>9.9095217578629899</v>
      </c>
    </row>
    <row r="281" spans="1:87" x14ac:dyDescent="0.25">
      <c r="C281" s="10" t="s">
        <v>32</v>
      </c>
      <c r="D281" s="1">
        <v>2.9</v>
      </c>
      <c r="E281" s="1">
        <f t="shared" si="327"/>
        <v>3.1624863685932384E-9</v>
      </c>
      <c r="F281" s="1">
        <v>1.6</v>
      </c>
      <c r="G281" s="8">
        <f t="shared" si="328"/>
        <v>1.7448200654307526E-9</v>
      </c>
      <c r="H281" s="1">
        <v>7.5399999999999995E-2</v>
      </c>
      <c r="I281" s="25">
        <f t="shared" si="329"/>
        <v>3.8157894736842105E-5</v>
      </c>
      <c r="J281" s="1">
        <v>9.35E-2</v>
      </c>
      <c r="K281" s="18">
        <f t="shared" si="330"/>
        <v>4.3691588785046725E-2</v>
      </c>
      <c r="L281" s="1">
        <v>8.4900000000000003E-2</v>
      </c>
      <c r="M281" s="25">
        <f t="shared" si="331"/>
        <v>3.9672897196261679E-2</v>
      </c>
      <c r="P281" s="1">
        <v>1118</v>
      </c>
      <c r="Q281" s="1">
        <v>687</v>
      </c>
      <c r="R281" s="8">
        <f t="shared" si="339"/>
        <v>431</v>
      </c>
      <c r="S281" s="1">
        <v>1005</v>
      </c>
      <c r="T281" s="1">
        <v>621</v>
      </c>
      <c r="U281" s="8">
        <f t="shared" si="340"/>
        <v>384</v>
      </c>
      <c r="V281" s="1">
        <v>1224</v>
      </c>
      <c r="W281" s="1">
        <v>773</v>
      </c>
      <c r="X281" s="8">
        <f t="shared" si="341"/>
        <v>451</v>
      </c>
      <c r="AA281" s="8">
        <f t="shared" si="342"/>
        <v>0</v>
      </c>
      <c r="AD281" s="8">
        <f t="shared" si="343"/>
        <v>0</v>
      </c>
      <c r="AG281" s="8">
        <f t="shared" si="344"/>
        <v>0</v>
      </c>
      <c r="AH281" s="1">
        <v>144</v>
      </c>
      <c r="AI281" s="8">
        <v>1433</v>
      </c>
      <c r="AJ281" s="1">
        <v>155</v>
      </c>
      <c r="AK281" s="8">
        <v>1623</v>
      </c>
      <c r="AL281" s="1">
        <v>129</v>
      </c>
      <c r="AM281" s="8">
        <v>1864</v>
      </c>
      <c r="AQ281" s="40">
        <f t="shared" si="332"/>
        <v>0</v>
      </c>
      <c r="AR281" s="40">
        <f t="shared" si="345"/>
        <v>0</v>
      </c>
      <c r="AS281" s="40">
        <f t="shared" si="333"/>
        <v>0</v>
      </c>
      <c r="AT281" s="41">
        <f t="shared" si="346"/>
        <v>0</v>
      </c>
      <c r="AU281" s="49"/>
      <c r="AV281" s="50">
        <f t="shared" si="334"/>
        <v>0</v>
      </c>
      <c r="AW281" s="51"/>
      <c r="AX281" s="51">
        <f t="shared" si="347"/>
        <v>0</v>
      </c>
      <c r="AY281" s="50">
        <f t="shared" si="335"/>
        <v>0</v>
      </c>
      <c r="AZ281" s="51"/>
      <c r="BA281" s="51">
        <f t="shared" si="348"/>
        <v>0</v>
      </c>
      <c r="BB281" s="50">
        <f t="shared" si="336"/>
        <v>0</v>
      </c>
      <c r="BC281" s="51"/>
      <c r="BD281" s="51">
        <f t="shared" si="349"/>
        <v>0</v>
      </c>
      <c r="BE281" s="50">
        <f t="shared" si="337"/>
        <v>0</v>
      </c>
      <c r="BF281" s="51"/>
      <c r="BG281" s="51">
        <f t="shared" si="350"/>
        <v>0</v>
      </c>
      <c r="BH281" s="50">
        <f t="shared" si="338"/>
        <v>0</v>
      </c>
      <c r="BS281" s="106">
        <f t="shared" si="351"/>
        <v>0</v>
      </c>
      <c r="BT281" s="111">
        <f t="shared" si="352"/>
        <v>0</v>
      </c>
      <c r="BU281" s="111">
        <f t="shared" si="353"/>
        <v>0</v>
      </c>
      <c r="BV281" s="111">
        <f t="shared" si="354"/>
        <v>0</v>
      </c>
      <c r="BW281" s="111">
        <f t="shared" si="355"/>
        <v>0</v>
      </c>
      <c r="BX281" s="111">
        <f t="shared" si="356"/>
        <v>0</v>
      </c>
      <c r="BY281" s="111">
        <f t="shared" si="357"/>
        <v>0</v>
      </c>
      <c r="BZ281" s="111">
        <f t="shared" si="358"/>
        <v>0</v>
      </c>
      <c r="CA281" s="115">
        <f t="shared" si="359"/>
        <v>0</v>
      </c>
    </row>
    <row r="282" spans="1:87" x14ac:dyDescent="0.25">
      <c r="C282" s="10" t="s">
        <v>33</v>
      </c>
      <c r="D282" s="1">
        <v>3</v>
      </c>
      <c r="E282" s="1">
        <f t="shared" si="327"/>
        <v>3.2715376226826611E-9</v>
      </c>
      <c r="F282" s="1">
        <v>1.4</v>
      </c>
      <c r="G282" s="8">
        <f t="shared" si="328"/>
        <v>1.5267175572519085E-9</v>
      </c>
      <c r="I282" s="25">
        <f t="shared" si="329"/>
        <v>0</v>
      </c>
      <c r="J282" s="1">
        <v>9.5799999999999996E-2</v>
      </c>
      <c r="K282" s="18">
        <f t="shared" si="330"/>
        <v>4.4766355140186911E-2</v>
      </c>
      <c r="L282" s="1">
        <v>8.5599999999999996E-2</v>
      </c>
      <c r="M282" s="25">
        <f t="shared" si="331"/>
        <v>3.9999999999999994E-2</v>
      </c>
      <c r="R282" s="8">
        <f t="shared" si="339"/>
        <v>0</v>
      </c>
      <c r="U282" s="8">
        <f t="shared" si="340"/>
        <v>0</v>
      </c>
      <c r="X282" s="8">
        <f t="shared" si="341"/>
        <v>0</v>
      </c>
      <c r="Y282" s="31">
        <v>787</v>
      </c>
      <c r="Z282" s="32">
        <v>766</v>
      </c>
      <c r="AA282" s="8">
        <f t="shared" si="342"/>
        <v>776.5</v>
      </c>
      <c r="AB282" s="1">
        <v>868</v>
      </c>
      <c r="AC282" s="32">
        <v>848</v>
      </c>
      <c r="AD282" s="8">
        <f t="shared" si="343"/>
        <v>858</v>
      </c>
      <c r="AE282" s="1">
        <v>962</v>
      </c>
      <c r="AF282" s="1">
        <v>941</v>
      </c>
      <c r="AG282" s="8">
        <f t="shared" si="344"/>
        <v>951.5</v>
      </c>
      <c r="AH282" s="1">
        <v>139</v>
      </c>
      <c r="AI282" s="8">
        <v>1443</v>
      </c>
      <c r="AJ282" s="1">
        <v>124</v>
      </c>
      <c r="AK282" s="8">
        <v>1661</v>
      </c>
      <c r="AL282" s="1">
        <v>124</v>
      </c>
      <c r="AM282" s="8">
        <v>1873</v>
      </c>
      <c r="AQ282" s="40">
        <f t="shared" si="332"/>
        <v>0</v>
      </c>
      <c r="AR282" s="40">
        <f t="shared" si="345"/>
        <v>0</v>
      </c>
      <c r="AS282" s="40">
        <f t="shared" si="333"/>
        <v>0</v>
      </c>
      <c r="AT282" s="41">
        <f t="shared" si="346"/>
        <v>0</v>
      </c>
      <c r="AU282" s="49"/>
      <c r="AV282" s="50">
        <f t="shared" si="334"/>
        <v>0</v>
      </c>
      <c r="AW282" s="51"/>
      <c r="AX282" s="51">
        <f t="shared" si="347"/>
        <v>0</v>
      </c>
      <c r="AY282" s="50">
        <f t="shared" si="335"/>
        <v>0</v>
      </c>
      <c r="AZ282" s="51"/>
      <c r="BA282" s="51">
        <f t="shared" si="348"/>
        <v>0</v>
      </c>
      <c r="BB282" s="50">
        <f t="shared" si="336"/>
        <v>0</v>
      </c>
      <c r="BC282" s="51"/>
      <c r="BD282" s="51">
        <f t="shared" si="349"/>
        <v>0</v>
      </c>
      <c r="BE282" s="50">
        <f t="shared" si="337"/>
        <v>0</v>
      </c>
      <c r="BF282" s="51"/>
      <c r="BG282" s="51">
        <f t="shared" si="350"/>
        <v>0</v>
      </c>
      <c r="BH282" s="50">
        <f t="shared" si="338"/>
        <v>0</v>
      </c>
      <c r="BS282" s="106">
        <f t="shared" si="351"/>
        <v>0</v>
      </c>
      <c r="BT282" s="111">
        <f t="shared" si="352"/>
        <v>0</v>
      </c>
      <c r="BU282" s="111">
        <f t="shared" si="353"/>
        <v>0</v>
      </c>
      <c r="BV282" s="111">
        <f t="shared" si="354"/>
        <v>0</v>
      </c>
      <c r="BW282" s="111">
        <f t="shared" si="355"/>
        <v>0</v>
      </c>
      <c r="BX282" s="111">
        <f t="shared" si="356"/>
        <v>0</v>
      </c>
      <c r="BY282" s="111">
        <f t="shared" si="357"/>
        <v>0</v>
      </c>
      <c r="BZ282" s="111">
        <f t="shared" si="358"/>
        <v>0</v>
      </c>
      <c r="CA282" s="115">
        <f t="shared" si="359"/>
        <v>0</v>
      </c>
    </row>
    <row r="283" spans="1:87" x14ac:dyDescent="0.25">
      <c r="C283" s="10" t="s">
        <v>34</v>
      </c>
      <c r="D283" s="1">
        <v>3.1</v>
      </c>
      <c r="E283" s="1">
        <f t="shared" si="327"/>
        <v>3.3805888767720829E-9</v>
      </c>
      <c r="F283" s="1">
        <v>1.5</v>
      </c>
      <c r="G283" s="8">
        <f t="shared" si="328"/>
        <v>1.6357688113413305E-9</v>
      </c>
      <c r="I283" s="25">
        <f t="shared" si="329"/>
        <v>0</v>
      </c>
      <c r="J283" s="1">
        <v>9.6100000000000005E-2</v>
      </c>
      <c r="K283" s="18">
        <f t="shared" si="330"/>
        <v>4.4906542056074764E-2</v>
      </c>
      <c r="L283" s="1">
        <v>8.5699999999999998E-2</v>
      </c>
      <c r="M283" s="25">
        <f t="shared" si="331"/>
        <v>4.0046728971962611E-2</v>
      </c>
      <c r="R283" s="8">
        <f t="shared" si="339"/>
        <v>0</v>
      </c>
      <c r="U283" s="8">
        <f t="shared" si="340"/>
        <v>0</v>
      </c>
      <c r="X283" s="8">
        <f t="shared" si="341"/>
        <v>0</v>
      </c>
      <c r="Y283" s="31">
        <v>786</v>
      </c>
      <c r="Z283" s="32">
        <v>770</v>
      </c>
      <c r="AA283" s="8">
        <f t="shared" si="342"/>
        <v>778</v>
      </c>
      <c r="AB283" s="1">
        <v>876</v>
      </c>
      <c r="AC283" s="32">
        <v>856</v>
      </c>
      <c r="AD283" s="8">
        <f t="shared" si="343"/>
        <v>866</v>
      </c>
      <c r="AE283" s="1">
        <v>962</v>
      </c>
      <c r="AF283" s="1">
        <v>946</v>
      </c>
      <c r="AG283" s="8">
        <f t="shared" si="344"/>
        <v>954</v>
      </c>
      <c r="AH283" s="1">
        <v>137</v>
      </c>
      <c r="AI283" s="8">
        <v>1445</v>
      </c>
      <c r="AJ283" s="1">
        <v>123</v>
      </c>
      <c r="AK283" s="8">
        <v>1661</v>
      </c>
      <c r="AL283" s="1">
        <v>123</v>
      </c>
      <c r="AM283" s="8">
        <v>1874</v>
      </c>
      <c r="AQ283" s="40">
        <f t="shared" si="332"/>
        <v>0</v>
      </c>
      <c r="AR283" s="40">
        <f t="shared" si="345"/>
        <v>0</v>
      </c>
      <c r="AS283" s="40">
        <f t="shared" si="333"/>
        <v>0</v>
      </c>
      <c r="AT283" s="41">
        <f t="shared" si="346"/>
        <v>0</v>
      </c>
      <c r="AU283" s="49"/>
      <c r="AV283" s="50">
        <f t="shared" si="334"/>
        <v>0</v>
      </c>
      <c r="AW283" s="51"/>
      <c r="AX283" s="51">
        <f t="shared" si="347"/>
        <v>0</v>
      </c>
      <c r="AY283" s="50">
        <f t="shared" si="335"/>
        <v>0</v>
      </c>
      <c r="AZ283" s="51"/>
      <c r="BA283" s="51">
        <f t="shared" si="348"/>
        <v>0</v>
      </c>
      <c r="BB283" s="50">
        <f t="shared" si="336"/>
        <v>0</v>
      </c>
      <c r="BC283" s="51"/>
      <c r="BD283" s="51">
        <f t="shared" si="349"/>
        <v>0</v>
      </c>
      <c r="BE283" s="50">
        <f t="shared" si="337"/>
        <v>0</v>
      </c>
      <c r="BF283" s="51"/>
      <c r="BG283" s="51">
        <f t="shared" si="350"/>
        <v>0</v>
      </c>
      <c r="BH283" s="50">
        <f t="shared" si="338"/>
        <v>0</v>
      </c>
      <c r="BS283" s="106">
        <f t="shared" si="351"/>
        <v>0</v>
      </c>
      <c r="BT283" s="111">
        <f t="shared" si="352"/>
        <v>0</v>
      </c>
      <c r="BU283" s="111">
        <f t="shared" si="353"/>
        <v>0</v>
      </c>
      <c r="BV283" s="111">
        <f t="shared" si="354"/>
        <v>0</v>
      </c>
      <c r="BW283" s="111">
        <f t="shared" si="355"/>
        <v>0</v>
      </c>
      <c r="BX283" s="111">
        <f t="shared" si="356"/>
        <v>0</v>
      </c>
      <c r="BY283" s="111">
        <f t="shared" si="357"/>
        <v>0</v>
      </c>
      <c r="BZ283" s="111">
        <f t="shared" si="358"/>
        <v>0</v>
      </c>
      <c r="CA283" s="115">
        <f t="shared" si="359"/>
        <v>0</v>
      </c>
    </row>
    <row r="284" spans="1:87" x14ac:dyDescent="0.25">
      <c r="C284" s="10" t="s">
        <v>29</v>
      </c>
      <c r="D284" s="1">
        <v>2.9</v>
      </c>
      <c r="E284" s="1">
        <f t="shared" si="327"/>
        <v>3.1624863685932384E-9</v>
      </c>
      <c r="F284" s="1">
        <v>1.6</v>
      </c>
      <c r="G284" s="8">
        <f t="shared" si="328"/>
        <v>1.7448200654307526E-9</v>
      </c>
      <c r="I284" s="25">
        <f t="shared" si="329"/>
        <v>0</v>
      </c>
      <c r="K284" s="18">
        <f t="shared" si="330"/>
        <v>0</v>
      </c>
      <c r="M284" s="25">
        <f t="shared" si="331"/>
        <v>0</v>
      </c>
      <c r="R284" s="8">
        <f t="shared" si="339"/>
        <v>0</v>
      </c>
      <c r="U284" s="8">
        <f t="shared" si="340"/>
        <v>0</v>
      </c>
      <c r="X284" s="8">
        <f t="shared" si="341"/>
        <v>0</v>
      </c>
      <c r="AA284" s="8">
        <f t="shared" si="342"/>
        <v>0</v>
      </c>
      <c r="AD284" s="8">
        <f t="shared" si="343"/>
        <v>0</v>
      </c>
      <c r="AG284" s="8">
        <f t="shared" si="344"/>
        <v>0</v>
      </c>
      <c r="AQ284" s="40">
        <f t="shared" si="332"/>
        <v>0</v>
      </c>
      <c r="AR284" s="40">
        <f t="shared" si="345"/>
        <v>0</v>
      </c>
      <c r="AS284" s="40">
        <f t="shared" si="333"/>
        <v>0</v>
      </c>
      <c r="AT284" s="41">
        <f t="shared" si="346"/>
        <v>0</v>
      </c>
      <c r="AU284" s="49"/>
      <c r="AV284" s="50">
        <f t="shared" si="334"/>
        <v>0</v>
      </c>
      <c r="AW284" s="51"/>
      <c r="AX284" s="51">
        <f t="shared" si="347"/>
        <v>0</v>
      </c>
      <c r="AY284" s="50">
        <f t="shared" si="335"/>
        <v>0</v>
      </c>
      <c r="AZ284" s="51"/>
      <c r="BA284" s="51">
        <f t="shared" si="348"/>
        <v>0</v>
      </c>
      <c r="BB284" s="50">
        <f t="shared" si="336"/>
        <v>0</v>
      </c>
      <c r="BC284" s="51"/>
      <c r="BD284" s="51">
        <f t="shared" si="349"/>
        <v>0</v>
      </c>
      <c r="BE284" s="50">
        <f t="shared" si="337"/>
        <v>0</v>
      </c>
      <c r="BF284" s="51"/>
      <c r="BG284" s="51">
        <f t="shared" si="350"/>
        <v>0</v>
      </c>
      <c r="BH284" s="50">
        <f t="shared" si="338"/>
        <v>0</v>
      </c>
      <c r="BS284" s="106">
        <f t="shared" si="351"/>
        <v>0</v>
      </c>
      <c r="BT284" s="111">
        <f t="shared" si="352"/>
        <v>0</v>
      </c>
      <c r="BU284" s="111">
        <f t="shared" si="353"/>
        <v>0</v>
      </c>
      <c r="BV284" s="111">
        <f t="shared" si="354"/>
        <v>0</v>
      </c>
      <c r="BW284" s="111">
        <f t="shared" si="355"/>
        <v>0</v>
      </c>
      <c r="BX284" s="111">
        <f t="shared" si="356"/>
        <v>0</v>
      </c>
      <c r="BY284" s="111">
        <f t="shared" si="357"/>
        <v>0</v>
      </c>
      <c r="BZ284" s="111">
        <f t="shared" si="358"/>
        <v>0</v>
      </c>
      <c r="CA284" s="115">
        <f t="shared" si="359"/>
        <v>0</v>
      </c>
    </row>
    <row r="285" spans="1:87" x14ac:dyDescent="0.25">
      <c r="C285" s="10" t="s">
        <v>30</v>
      </c>
      <c r="E285" s="1">
        <f t="shared" si="327"/>
        <v>0</v>
      </c>
      <c r="F285" s="1" t="s">
        <v>92</v>
      </c>
      <c r="G285" s="8" t="e">
        <f t="shared" si="328"/>
        <v>#VALUE!</v>
      </c>
      <c r="I285" s="25">
        <f t="shared" si="329"/>
        <v>0</v>
      </c>
      <c r="K285" s="18">
        <f t="shared" si="330"/>
        <v>0</v>
      </c>
      <c r="M285" s="25">
        <f t="shared" si="331"/>
        <v>0</v>
      </c>
      <c r="R285" s="8">
        <f t="shared" si="339"/>
        <v>0</v>
      </c>
      <c r="U285" s="8">
        <f t="shared" si="340"/>
        <v>0</v>
      </c>
      <c r="X285" s="8">
        <f t="shared" si="341"/>
        <v>0</v>
      </c>
      <c r="AA285" s="8">
        <f t="shared" si="342"/>
        <v>0</v>
      </c>
      <c r="AD285" s="8">
        <f t="shared" si="343"/>
        <v>0</v>
      </c>
      <c r="AG285" s="8">
        <f t="shared" si="344"/>
        <v>0</v>
      </c>
      <c r="AQ285" s="40">
        <f t="shared" si="332"/>
        <v>0</v>
      </c>
      <c r="AR285" s="40">
        <f t="shared" si="345"/>
        <v>0</v>
      </c>
      <c r="AS285" s="40">
        <f t="shared" si="333"/>
        <v>0</v>
      </c>
      <c r="AT285" s="41">
        <f t="shared" si="346"/>
        <v>0</v>
      </c>
      <c r="AU285" s="49"/>
      <c r="AV285" s="50">
        <f t="shared" si="334"/>
        <v>0</v>
      </c>
      <c r="AW285" s="51"/>
      <c r="AX285" s="51">
        <f t="shared" si="347"/>
        <v>0</v>
      </c>
      <c r="AY285" s="50">
        <f t="shared" si="335"/>
        <v>0</v>
      </c>
      <c r="AZ285" s="51"/>
      <c r="BA285" s="51">
        <f t="shared" si="348"/>
        <v>0</v>
      </c>
      <c r="BB285" s="50">
        <f t="shared" si="336"/>
        <v>0</v>
      </c>
      <c r="BC285" s="51"/>
      <c r="BD285" s="51">
        <f t="shared" si="349"/>
        <v>0</v>
      </c>
      <c r="BE285" s="50">
        <f t="shared" si="337"/>
        <v>0</v>
      </c>
      <c r="BF285" s="51"/>
      <c r="BG285" s="51">
        <f t="shared" si="350"/>
        <v>0</v>
      </c>
      <c r="BH285" s="50">
        <f t="shared" si="338"/>
        <v>0</v>
      </c>
      <c r="BS285" s="106">
        <f t="shared" si="351"/>
        <v>0</v>
      </c>
      <c r="BT285" s="111">
        <f t="shared" si="352"/>
        <v>0</v>
      </c>
      <c r="BU285" s="111">
        <f t="shared" si="353"/>
        <v>0</v>
      </c>
      <c r="BV285" s="111">
        <f t="shared" si="354"/>
        <v>0</v>
      </c>
      <c r="BW285" s="111">
        <f t="shared" si="355"/>
        <v>0</v>
      </c>
      <c r="BX285" s="111">
        <f t="shared" si="356"/>
        <v>0</v>
      </c>
      <c r="BY285" s="111">
        <f t="shared" si="357"/>
        <v>0</v>
      </c>
      <c r="BZ285" s="111">
        <f t="shared" si="358"/>
        <v>0</v>
      </c>
      <c r="CA285" s="115">
        <f t="shared" si="359"/>
        <v>0</v>
      </c>
    </row>
    <row r="286" spans="1:87" x14ac:dyDescent="0.25">
      <c r="C286" s="10" t="s">
        <v>10</v>
      </c>
      <c r="E286" s="1">
        <f t="shared" si="327"/>
        <v>0</v>
      </c>
      <c r="G286" s="8">
        <f t="shared" si="328"/>
        <v>0</v>
      </c>
      <c r="I286" s="25">
        <f t="shared" si="329"/>
        <v>0</v>
      </c>
      <c r="K286" s="18">
        <f t="shared" si="330"/>
        <v>0</v>
      </c>
      <c r="M286" s="25">
        <f t="shared" si="331"/>
        <v>0</v>
      </c>
      <c r="R286" s="8">
        <f t="shared" si="339"/>
        <v>0</v>
      </c>
      <c r="U286" s="8">
        <f t="shared" si="340"/>
        <v>0</v>
      </c>
      <c r="X286" s="8">
        <f t="shared" si="341"/>
        <v>0</v>
      </c>
      <c r="AA286" s="8">
        <f t="shared" si="342"/>
        <v>0</v>
      </c>
      <c r="AD286" s="8">
        <f t="shared" si="343"/>
        <v>0</v>
      </c>
      <c r="AG286" s="8">
        <f t="shared" si="344"/>
        <v>0</v>
      </c>
      <c r="AQ286" s="40">
        <f t="shared" si="332"/>
        <v>0</v>
      </c>
      <c r="AR286" s="40">
        <f t="shared" si="345"/>
        <v>0</v>
      </c>
      <c r="AS286" s="40">
        <f t="shared" si="333"/>
        <v>0</v>
      </c>
      <c r="AT286" s="41">
        <f t="shared" si="346"/>
        <v>0</v>
      </c>
      <c r="AU286" s="49"/>
      <c r="AV286" s="50">
        <f t="shared" si="334"/>
        <v>0</v>
      </c>
      <c r="AW286" s="51"/>
      <c r="AX286" s="51">
        <f t="shared" si="347"/>
        <v>0</v>
      </c>
      <c r="AY286" s="50">
        <f t="shared" si="335"/>
        <v>0</v>
      </c>
      <c r="AZ286" s="51"/>
      <c r="BA286" s="51">
        <f t="shared" si="348"/>
        <v>0</v>
      </c>
      <c r="BB286" s="50">
        <f t="shared" si="336"/>
        <v>0</v>
      </c>
      <c r="BC286" s="51"/>
      <c r="BD286" s="51">
        <f t="shared" si="349"/>
        <v>0</v>
      </c>
      <c r="BE286" s="50">
        <f t="shared" si="337"/>
        <v>0</v>
      </c>
      <c r="BF286" s="51"/>
      <c r="BG286" s="51">
        <f t="shared" si="350"/>
        <v>0</v>
      </c>
      <c r="BH286" s="50">
        <f t="shared" si="338"/>
        <v>0</v>
      </c>
      <c r="BS286" s="106">
        <f t="shared" si="351"/>
        <v>0</v>
      </c>
      <c r="BT286" s="111">
        <f t="shared" si="352"/>
        <v>0</v>
      </c>
      <c r="BU286" s="111">
        <f t="shared" si="353"/>
        <v>0</v>
      </c>
      <c r="BV286" s="111">
        <f t="shared" si="354"/>
        <v>0</v>
      </c>
      <c r="BW286" s="111">
        <f t="shared" si="355"/>
        <v>0</v>
      </c>
      <c r="BX286" s="111">
        <f t="shared" si="356"/>
        <v>0</v>
      </c>
      <c r="BY286" s="111">
        <f t="shared" si="357"/>
        <v>0</v>
      </c>
      <c r="BZ286" s="111">
        <f t="shared" si="358"/>
        <v>0</v>
      </c>
      <c r="CA286" s="115">
        <f t="shared" si="359"/>
        <v>0</v>
      </c>
    </row>
    <row r="287" spans="1:87" x14ac:dyDescent="0.25">
      <c r="C287" s="10" t="s">
        <v>35</v>
      </c>
      <c r="D287" s="1">
        <v>3.2</v>
      </c>
      <c r="E287" s="1">
        <f t="shared" si="327"/>
        <v>3.4896401308615052E-9</v>
      </c>
      <c r="F287" s="1">
        <v>1.5</v>
      </c>
      <c r="G287" s="8">
        <f t="shared" si="328"/>
        <v>1.6357688113413305E-9</v>
      </c>
      <c r="I287" s="25">
        <f t="shared" si="329"/>
        <v>0</v>
      </c>
      <c r="K287" s="18">
        <f t="shared" si="330"/>
        <v>0</v>
      </c>
      <c r="M287" s="25">
        <f t="shared" si="331"/>
        <v>0</v>
      </c>
      <c r="R287" s="8">
        <f t="shared" si="339"/>
        <v>0</v>
      </c>
      <c r="U287" s="8">
        <f t="shared" si="340"/>
        <v>0</v>
      </c>
      <c r="X287" s="8">
        <f t="shared" si="341"/>
        <v>0</v>
      </c>
      <c r="AA287" s="8">
        <f t="shared" si="342"/>
        <v>0</v>
      </c>
      <c r="AD287" s="8">
        <f t="shared" si="343"/>
        <v>0</v>
      </c>
      <c r="AG287" s="8">
        <f t="shared" si="344"/>
        <v>0</v>
      </c>
      <c r="AQ287" s="40">
        <f t="shared" si="332"/>
        <v>0</v>
      </c>
      <c r="AR287" s="40">
        <f t="shared" si="345"/>
        <v>0</v>
      </c>
      <c r="AS287" s="40">
        <f t="shared" si="333"/>
        <v>0</v>
      </c>
      <c r="AT287" s="41">
        <f t="shared" si="346"/>
        <v>0</v>
      </c>
      <c r="AU287" s="49"/>
      <c r="AV287" s="50">
        <f t="shared" si="334"/>
        <v>0</v>
      </c>
      <c r="AW287" s="51"/>
      <c r="AX287" s="51">
        <f t="shared" si="347"/>
        <v>0</v>
      </c>
      <c r="AY287" s="50">
        <f t="shared" si="335"/>
        <v>0</v>
      </c>
      <c r="AZ287" s="51"/>
      <c r="BA287" s="51">
        <f t="shared" si="348"/>
        <v>0</v>
      </c>
      <c r="BB287" s="50">
        <f t="shared" si="336"/>
        <v>0</v>
      </c>
      <c r="BC287" s="51"/>
      <c r="BD287" s="51">
        <f t="shared" si="349"/>
        <v>0</v>
      </c>
      <c r="BE287" s="50">
        <f t="shared" si="337"/>
        <v>0</v>
      </c>
      <c r="BF287" s="51"/>
      <c r="BG287" s="51">
        <f t="shared" si="350"/>
        <v>0</v>
      </c>
      <c r="BH287" s="50">
        <f t="shared" si="338"/>
        <v>0</v>
      </c>
      <c r="BS287" s="106">
        <f t="shared" si="351"/>
        <v>0</v>
      </c>
      <c r="BT287" s="111">
        <f t="shared" si="352"/>
        <v>0</v>
      </c>
      <c r="BU287" s="111">
        <f t="shared" si="353"/>
        <v>0</v>
      </c>
      <c r="BV287" s="111">
        <f t="shared" si="354"/>
        <v>0</v>
      </c>
      <c r="BW287" s="111">
        <f t="shared" si="355"/>
        <v>0</v>
      </c>
      <c r="BX287" s="111">
        <f t="shared" si="356"/>
        <v>0</v>
      </c>
      <c r="BY287" s="111">
        <f t="shared" si="357"/>
        <v>0</v>
      </c>
      <c r="BZ287" s="111">
        <f t="shared" si="358"/>
        <v>0</v>
      </c>
      <c r="CA287" s="115">
        <f t="shared" si="359"/>
        <v>0</v>
      </c>
    </row>
    <row r="288" spans="1:87" x14ac:dyDescent="0.25">
      <c r="C288" s="10" t="s">
        <v>36</v>
      </c>
      <c r="D288" s="1">
        <v>3.2</v>
      </c>
      <c r="E288" s="1">
        <f t="shared" si="327"/>
        <v>3.4896401308615052E-9</v>
      </c>
      <c r="F288" s="1">
        <v>1.6</v>
      </c>
      <c r="G288" s="8">
        <f t="shared" si="328"/>
        <v>1.7448200654307526E-9</v>
      </c>
      <c r="I288" s="25">
        <f t="shared" si="329"/>
        <v>0</v>
      </c>
      <c r="J288" s="1">
        <v>5.4600000000000003E-2</v>
      </c>
      <c r="K288" s="18">
        <f t="shared" si="330"/>
        <v>2.5514018691588786E-2</v>
      </c>
      <c r="M288" s="25">
        <f t="shared" si="331"/>
        <v>0</v>
      </c>
      <c r="R288" s="8">
        <f t="shared" si="339"/>
        <v>0</v>
      </c>
      <c r="U288" s="8">
        <f t="shared" si="340"/>
        <v>0</v>
      </c>
      <c r="X288" s="8">
        <f t="shared" si="341"/>
        <v>0</v>
      </c>
      <c r="AA288" s="8">
        <f t="shared" si="342"/>
        <v>0</v>
      </c>
      <c r="AD288" s="8">
        <f t="shared" si="343"/>
        <v>0</v>
      </c>
      <c r="AG288" s="8">
        <f t="shared" si="344"/>
        <v>0</v>
      </c>
      <c r="AQ288" s="40">
        <f t="shared" si="332"/>
        <v>0</v>
      </c>
      <c r="AR288" s="40">
        <f t="shared" si="345"/>
        <v>0</v>
      </c>
      <c r="AS288" s="40">
        <f t="shared" si="333"/>
        <v>0</v>
      </c>
      <c r="AT288" s="41">
        <f t="shared" si="346"/>
        <v>0</v>
      </c>
      <c r="AU288" s="49"/>
      <c r="AV288" s="50">
        <f t="shared" si="334"/>
        <v>0</v>
      </c>
      <c r="AW288" s="51"/>
      <c r="AX288" s="51">
        <f t="shared" si="347"/>
        <v>0</v>
      </c>
      <c r="AY288" s="50">
        <f t="shared" si="335"/>
        <v>0</v>
      </c>
      <c r="AZ288" s="51"/>
      <c r="BA288" s="51">
        <f t="shared" si="348"/>
        <v>0</v>
      </c>
      <c r="BB288" s="50">
        <f t="shared" si="336"/>
        <v>0</v>
      </c>
      <c r="BC288" s="51"/>
      <c r="BD288" s="51">
        <f t="shared" si="349"/>
        <v>0</v>
      </c>
      <c r="BE288" s="50">
        <f t="shared" si="337"/>
        <v>0</v>
      </c>
      <c r="BF288" s="51"/>
      <c r="BG288" s="51">
        <f t="shared" si="350"/>
        <v>0</v>
      </c>
      <c r="BH288" s="50">
        <f t="shared" si="338"/>
        <v>0</v>
      </c>
      <c r="BS288" s="106">
        <f t="shared" si="351"/>
        <v>0</v>
      </c>
      <c r="BT288" s="111">
        <f t="shared" si="352"/>
        <v>0</v>
      </c>
      <c r="BU288" s="111">
        <f t="shared" si="353"/>
        <v>0</v>
      </c>
      <c r="BV288" s="111">
        <f t="shared" si="354"/>
        <v>0</v>
      </c>
      <c r="BW288" s="111">
        <f t="shared" si="355"/>
        <v>0</v>
      </c>
      <c r="BX288" s="111">
        <f t="shared" si="356"/>
        <v>0</v>
      </c>
      <c r="BY288" s="111">
        <f t="shared" si="357"/>
        <v>0</v>
      </c>
      <c r="BZ288" s="111">
        <f t="shared" si="358"/>
        <v>0</v>
      </c>
      <c r="CA288" s="115">
        <f t="shared" si="359"/>
        <v>0</v>
      </c>
    </row>
    <row r="289" spans="2:87" x14ac:dyDescent="0.25">
      <c r="B289" s="5" t="s">
        <v>11</v>
      </c>
      <c r="C289" s="10" t="s">
        <v>31</v>
      </c>
      <c r="E289" s="1">
        <f t="shared" si="327"/>
        <v>0</v>
      </c>
      <c r="G289" s="8">
        <f t="shared" si="328"/>
        <v>0</v>
      </c>
      <c r="H289" s="1">
        <v>7.9600000000000004E-2</v>
      </c>
      <c r="I289" s="25">
        <f t="shared" si="329"/>
        <v>4.02834008097166E-5</v>
      </c>
      <c r="J289" s="1">
        <v>9.4799999999999995E-2</v>
      </c>
      <c r="K289" s="18">
        <f t="shared" si="330"/>
        <v>4.4299065420560745E-2</v>
      </c>
      <c r="L289" s="1">
        <v>8.2699999999999996E-2</v>
      </c>
      <c r="M289" s="25">
        <f t="shared" si="331"/>
        <v>3.8644859813084111E-2</v>
      </c>
      <c r="N289" s="1" t="s">
        <v>43</v>
      </c>
      <c r="P289" s="1">
        <v>1101</v>
      </c>
      <c r="Q289" s="1">
        <v>679</v>
      </c>
      <c r="R289" s="8">
        <f t="shared" si="339"/>
        <v>422</v>
      </c>
      <c r="S289" s="1">
        <v>989</v>
      </c>
      <c r="T289" s="1">
        <v>602</v>
      </c>
      <c r="U289" s="8">
        <f t="shared" si="340"/>
        <v>387</v>
      </c>
      <c r="V289" s="1">
        <v>1201</v>
      </c>
      <c r="W289" s="1">
        <v>772</v>
      </c>
      <c r="X289" s="8">
        <f t="shared" si="341"/>
        <v>429</v>
      </c>
      <c r="AA289" s="8">
        <f t="shared" si="342"/>
        <v>0</v>
      </c>
      <c r="AD289" s="8">
        <f t="shared" si="343"/>
        <v>0</v>
      </c>
      <c r="AG289" s="8">
        <f t="shared" si="344"/>
        <v>0</v>
      </c>
      <c r="AJ289" s="1">
        <v>112</v>
      </c>
      <c r="AK289" s="8">
        <v>1659</v>
      </c>
      <c r="AP289" s="1">
        <v>64.5</v>
      </c>
      <c r="AQ289" s="40">
        <f t="shared" si="332"/>
        <v>6.502016129032258</v>
      </c>
      <c r="AR289" s="40">
        <f t="shared" si="345"/>
        <v>45.152889784946233</v>
      </c>
      <c r="AS289" s="40">
        <f t="shared" si="333"/>
        <v>11.703629032258064</v>
      </c>
      <c r="AT289" s="41">
        <f t="shared" si="346"/>
        <v>81.275201612903217</v>
      </c>
      <c r="AU289" s="49">
        <v>1.8</v>
      </c>
      <c r="AV289" s="50">
        <f t="shared" si="334"/>
        <v>3.6734693877551021</v>
      </c>
      <c r="AW289" s="51">
        <v>3.3</v>
      </c>
      <c r="AX289" s="51">
        <f t="shared" si="347"/>
        <v>1.4999999999999998</v>
      </c>
      <c r="AY289" s="50">
        <f t="shared" si="335"/>
        <v>3.0612244897959178</v>
      </c>
      <c r="AZ289" s="51">
        <v>3.6</v>
      </c>
      <c r="BA289" s="51">
        <f t="shared" si="348"/>
        <v>1.8</v>
      </c>
      <c r="BB289" s="50">
        <f t="shared" si="336"/>
        <v>3.6734693877551021</v>
      </c>
      <c r="BC289" s="51">
        <v>3.5</v>
      </c>
      <c r="BD289" s="51">
        <f t="shared" si="349"/>
        <v>1.7</v>
      </c>
      <c r="BE289" s="50">
        <f t="shared" si="337"/>
        <v>3.4693877551020407</v>
      </c>
      <c r="BF289" s="51">
        <v>2.4</v>
      </c>
      <c r="BG289" s="51">
        <f t="shared" si="350"/>
        <v>0.59999999999999987</v>
      </c>
      <c r="BH289" s="50">
        <f t="shared" si="338"/>
        <v>1.2244897959183672</v>
      </c>
      <c r="BI289" s="1">
        <v>21.8</v>
      </c>
      <c r="BJ289" s="106">
        <v>2.3610000000000002</v>
      </c>
      <c r="BK289" s="111">
        <v>4.9610000000000003</v>
      </c>
      <c r="BL289" s="111">
        <v>3.3210000000000002</v>
      </c>
      <c r="BM289" s="111">
        <v>6.24</v>
      </c>
      <c r="BN289" s="111">
        <v>9.68</v>
      </c>
      <c r="BO289" s="111">
        <v>8.3209999999999997</v>
      </c>
      <c r="BP289" s="111">
        <v>12.16</v>
      </c>
      <c r="BQ289" s="111">
        <v>19</v>
      </c>
      <c r="BR289" s="111">
        <v>23.4</v>
      </c>
      <c r="BS289" s="106">
        <f t="shared" si="351"/>
        <v>1.4595</v>
      </c>
      <c r="BT289" s="111">
        <f t="shared" si="352"/>
        <v>3.4399999999999995</v>
      </c>
      <c r="BU289" s="111">
        <f t="shared" si="353"/>
        <v>4.8994999999999997</v>
      </c>
      <c r="BV289" s="111">
        <f t="shared" si="354"/>
        <v>2.0809999999999995</v>
      </c>
      <c r="BW289" s="111">
        <f t="shared" si="355"/>
        <v>3.5404999999999998</v>
      </c>
      <c r="BX289" s="111">
        <f t="shared" si="356"/>
        <v>6.84</v>
      </c>
      <c r="BY289" s="111">
        <f t="shared" si="357"/>
        <v>5.32</v>
      </c>
      <c r="BZ289" s="111">
        <f t="shared" si="358"/>
        <v>1.0019999999999998</v>
      </c>
      <c r="CA289" s="115">
        <f t="shared" si="359"/>
        <v>4.3999999999999986</v>
      </c>
      <c r="CB289" s="122">
        <f>BK289/$BJ289</f>
        <v>2.1012282930961454</v>
      </c>
      <c r="CC289" s="122">
        <f t="shared" ref="CC289" si="374">BL289/$BJ289</f>
        <v>1.4066073697585768</v>
      </c>
      <c r="CD289" s="122">
        <f t="shared" ref="CD289" si="375">BM289/$BJ289</f>
        <v>2.6429479034307497</v>
      </c>
      <c r="CE289" s="122">
        <f t="shared" ref="CE289" si="376">BN289/$BJ289</f>
        <v>4.0999576450656496</v>
      </c>
      <c r="CF289" s="122">
        <f t="shared" ref="CF289" si="377">BO289/$BJ289</f>
        <v>3.5243540872511643</v>
      </c>
      <c r="CG289" s="122">
        <f t="shared" ref="CG289" si="378">BP289/$BJ289</f>
        <v>5.1503600169419732</v>
      </c>
      <c r="CH289" s="122">
        <f t="shared" ref="CH289" si="379">BQ289/$BJ289</f>
        <v>8.0474375264718336</v>
      </c>
      <c r="CI289" s="92">
        <f t="shared" ref="CI289" si="380">BR289/$BJ289</f>
        <v>9.911054637865309</v>
      </c>
    </row>
    <row r="290" spans="2:87" x14ac:dyDescent="0.25">
      <c r="C290" s="10" t="s">
        <v>32</v>
      </c>
      <c r="E290" s="1">
        <f t="shared" si="327"/>
        <v>0</v>
      </c>
      <c r="G290" s="8">
        <f t="shared" si="328"/>
        <v>0</v>
      </c>
      <c r="H290" s="1">
        <v>7.7299999999999994E-2</v>
      </c>
      <c r="I290" s="25">
        <f t="shared" si="329"/>
        <v>3.9119433198380565E-5</v>
      </c>
      <c r="J290" s="1">
        <v>9.2200000000000004E-2</v>
      </c>
      <c r="K290" s="18">
        <f t="shared" si="330"/>
        <v>4.3084112149532706E-2</v>
      </c>
      <c r="L290" s="1">
        <v>8.2199999999999995E-2</v>
      </c>
      <c r="M290" s="25">
        <f t="shared" si="331"/>
        <v>3.8411214953271024E-2</v>
      </c>
      <c r="P290" s="1">
        <v>1098</v>
      </c>
      <c r="Q290" s="1">
        <v>678</v>
      </c>
      <c r="R290" s="8">
        <f t="shared" si="339"/>
        <v>420</v>
      </c>
      <c r="S290" s="1">
        <v>983</v>
      </c>
      <c r="T290" s="1">
        <v>597</v>
      </c>
      <c r="U290" s="8">
        <f t="shared" si="340"/>
        <v>386</v>
      </c>
      <c r="V290" s="1">
        <v>1204</v>
      </c>
      <c r="W290" s="1">
        <v>748</v>
      </c>
      <c r="X290" s="8">
        <f t="shared" si="341"/>
        <v>456</v>
      </c>
      <c r="AA290" s="8">
        <f t="shared" si="342"/>
        <v>0</v>
      </c>
      <c r="AD290" s="8">
        <f t="shared" si="343"/>
        <v>0</v>
      </c>
      <c r="AG290" s="8">
        <f t="shared" si="344"/>
        <v>0</v>
      </c>
      <c r="AJ290" s="1">
        <v>116</v>
      </c>
      <c r="AK290" s="8">
        <v>1648</v>
      </c>
      <c r="AQ290" s="40">
        <f t="shared" si="332"/>
        <v>0</v>
      </c>
      <c r="AR290" s="40">
        <f t="shared" si="345"/>
        <v>0</v>
      </c>
      <c r="AS290" s="40">
        <f t="shared" si="333"/>
        <v>0</v>
      </c>
      <c r="AT290" s="41">
        <f t="shared" si="346"/>
        <v>0</v>
      </c>
      <c r="AU290" s="49"/>
      <c r="AV290" s="50">
        <f t="shared" si="334"/>
        <v>0</v>
      </c>
      <c r="AW290" s="51"/>
      <c r="AX290" s="51">
        <f t="shared" si="347"/>
        <v>0</v>
      </c>
      <c r="AY290" s="50">
        <f t="shared" si="335"/>
        <v>0</v>
      </c>
      <c r="AZ290" s="51"/>
      <c r="BA290" s="51">
        <f t="shared" si="348"/>
        <v>0</v>
      </c>
      <c r="BB290" s="50">
        <f t="shared" si="336"/>
        <v>0</v>
      </c>
      <c r="BC290" s="51"/>
      <c r="BD290" s="51">
        <f t="shared" si="349"/>
        <v>0</v>
      </c>
      <c r="BE290" s="50">
        <f t="shared" si="337"/>
        <v>0</v>
      </c>
      <c r="BF290" s="51"/>
      <c r="BG290" s="51">
        <f t="shared" si="350"/>
        <v>0</v>
      </c>
      <c r="BH290" s="50">
        <f t="shared" si="338"/>
        <v>0</v>
      </c>
      <c r="BS290" s="106">
        <f t="shared" si="351"/>
        <v>0</v>
      </c>
      <c r="BT290" s="111">
        <f t="shared" si="352"/>
        <v>0</v>
      </c>
      <c r="BU290" s="111">
        <f t="shared" si="353"/>
        <v>0</v>
      </c>
      <c r="BV290" s="111">
        <f t="shared" si="354"/>
        <v>0</v>
      </c>
      <c r="BW290" s="111">
        <f t="shared" si="355"/>
        <v>0</v>
      </c>
      <c r="BX290" s="111">
        <f t="shared" si="356"/>
        <v>0</v>
      </c>
      <c r="BY290" s="111">
        <f t="shared" si="357"/>
        <v>0</v>
      </c>
      <c r="BZ290" s="111">
        <f t="shared" si="358"/>
        <v>0</v>
      </c>
      <c r="CA290" s="115">
        <f t="shared" si="359"/>
        <v>0</v>
      </c>
    </row>
    <row r="291" spans="2:87" x14ac:dyDescent="0.25">
      <c r="C291" s="10" t="s">
        <v>33</v>
      </c>
      <c r="E291" s="1">
        <f t="shared" si="327"/>
        <v>0</v>
      </c>
      <c r="G291" s="8">
        <f t="shared" si="328"/>
        <v>0</v>
      </c>
      <c r="I291" s="25">
        <f t="shared" si="329"/>
        <v>0</v>
      </c>
      <c r="J291" s="1">
        <v>9.4E-2</v>
      </c>
      <c r="K291" s="18">
        <f t="shared" si="330"/>
        <v>4.3925233644859812E-2</v>
      </c>
      <c r="L291" s="1">
        <v>8.2799999999999999E-2</v>
      </c>
      <c r="M291" s="25">
        <f t="shared" si="331"/>
        <v>3.8691588785046728E-2</v>
      </c>
      <c r="R291" s="8">
        <f t="shared" si="339"/>
        <v>0</v>
      </c>
      <c r="U291" s="8">
        <f t="shared" si="340"/>
        <v>0</v>
      </c>
      <c r="X291" s="8">
        <f t="shared" si="341"/>
        <v>0</v>
      </c>
      <c r="AA291" s="8">
        <f t="shared" si="342"/>
        <v>0</v>
      </c>
      <c r="AD291" s="8">
        <f t="shared" si="343"/>
        <v>0</v>
      </c>
      <c r="AG291" s="8">
        <f t="shared" si="344"/>
        <v>0</v>
      </c>
      <c r="AJ291" s="1">
        <v>111</v>
      </c>
      <c r="AK291" s="8">
        <v>1660</v>
      </c>
      <c r="AQ291" s="40">
        <f t="shared" si="332"/>
        <v>0</v>
      </c>
      <c r="AR291" s="40">
        <f t="shared" si="345"/>
        <v>0</v>
      </c>
      <c r="AS291" s="40">
        <f t="shared" si="333"/>
        <v>0</v>
      </c>
      <c r="AT291" s="41">
        <f t="shared" si="346"/>
        <v>0</v>
      </c>
      <c r="AU291" s="49"/>
      <c r="AV291" s="50">
        <f t="shared" si="334"/>
        <v>0</v>
      </c>
      <c r="AW291" s="51"/>
      <c r="AX291" s="51">
        <f t="shared" si="347"/>
        <v>0</v>
      </c>
      <c r="AY291" s="50">
        <f t="shared" si="335"/>
        <v>0</v>
      </c>
      <c r="AZ291" s="51"/>
      <c r="BA291" s="51">
        <f t="shared" si="348"/>
        <v>0</v>
      </c>
      <c r="BB291" s="50">
        <f t="shared" si="336"/>
        <v>0</v>
      </c>
      <c r="BC291" s="51"/>
      <c r="BD291" s="51">
        <f t="shared" si="349"/>
        <v>0</v>
      </c>
      <c r="BE291" s="50">
        <f t="shared" si="337"/>
        <v>0</v>
      </c>
      <c r="BF291" s="51"/>
      <c r="BG291" s="51">
        <f t="shared" si="350"/>
        <v>0</v>
      </c>
      <c r="BH291" s="50">
        <f t="shared" si="338"/>
        <v>0</v>
      </c>
      <c r="BS291" s="106">
        <f t="shared" si="351"/>
        <v>0</v>
      </c>
      <c r="BT291" s="111">
        <f t="shared" si="352"/>
        <v>0</v>
      </c>
      <c r="BU291" s="111">
        <f t="shared" si="353"/>
        <v>0</v>
      </c>
      <c r="BV291" s="111">
        <f t="shared" si="354"/>
        <v>0</v>
      </c>
      <c r="BW291" s="111">
        <f t="shared" si="355"/>
        <v>0</v>
      </c>
      <c r="BX291" s="111">
        <f t="shared" si="356"/>
        <v>0</v>
      </c>
      <c r="BY291" s="111">
        <f t="shared" si="357"/>
        <v>0</v>
      </c>
      <c r="BZ291" s="111">
        <f t="shared" si="358"/>
        <v>0</v>
      </c>
      <c r="CA291" s="115">
        <f t="shared" si="359"/>
        <v>0</v>
      </c>
    </row>
    <row r="292" spans="2:87" x14ac:dyDescent="0.25">
      <c r="C292" s="10" t="s">
        <v>34</v>
      </c>
      <c r="E292" s="1">
        <f t="shared" si="327"/>
        <v>0</v>
      </c>
      <c r="G292" s="8">
        <f t="shared" si="328"/>
        <v>0</v>
      </c>
      <c r="I292" s="25">
        <f t="shared" si="329"/>
        <v>0</v>
      </c>
      <c r="J292" s="1">
        <v>9.4E-2</v>
      </c>
      <c r="K292" s="18">
        <f t="shared" si="330"/>
        <v>4.3925233644859812E-2</v>
      </c>
      <c r="L292" s="1">
        <v>8.2400000000000001E-2</v>
      </c>
      <c r="M292" s="25">
        <f t="shared" si="331"/>
        <v>3.8504672897196258E-2</v>
      </c>
      <c r="R292" s="8">
        <f t="shared" si="339"/>
        <v>0</v>
      </c>
      <c r="U292" s="8">
        <f t="shared" si="340"/>
        <v>0</v>
      </c>
      <c r="X292" s="8">
        <f t="shared" si="341"/>
        <v>0</v>
      </c>
      <c r="AA292" s="8">
        <f t="shared" si="342"/>
        <v>0</v>
      </c>
      <c r="AD292" s="8">
        <f t="shared" si="343"/>
        <v>0</v>
      </c>
      <c r="AG292" s="8">
        <f t="shared" si="344"/>
        <v>0</v>
      </c>
      <c r="AJ292" s="1">
        <v>110</v>
      </c>
      <c r="AK292" s="8">
        <v>1661</v>
      </c>
      <c r="AQ292" s="40">
        <f t="shared" si="332"/>
        <v>0</v>
      </c>
      <c r="AR292" s="40">
        <f t="shared" si="345"/>
        <v>0</v>
      </c>
      <c r="AS292" s="40">
        <f t="shared" si="333"/>
        <v>0</v>
      </c>
      <c r="AT292" s="41">
        <f t="shared" si="346"/>
        <v>0</v>
      </c>
      <c r="AU292" s="49"/>
      <c r="AV292" s="50">
        <f t="shared" si="334"/>
        <v>0</v>
      </c>
      <c r="AW292" s="51"/>
      <c r="AX292" s="51">
        <f t="shared" si="347"/>
        <v>0</v>
      </c>
      <c r="AY292" s="50">
        <f t="shared" si="335"/>
        <v>0</v>
      </c>
      <c r="AZ292" s="51"/>
      <c r="BA292" s="51">
        <f t="shared" si="348"/>
        <v>0</v>
      </c>
      <c r="BB292" s="50">
        <f t="shared" si="336"/>
        <v>0</v>
      </c>
      <c r="BC292" s="51"/>
      <c r="BD292" s="51">
        <f t="shared" si="349"/>
        <v>0</v>
      </c>
      <c r="BE292" s="50">
        <f t="shared" si="337"/>
        <v>0</v>
      </c>
      <c r="BF292" s="51"/>
      <c r="BG292" s="51">
        <f t="shared" si="350"/>
        <v>0</v>
      </c>
      <c r="BH292" s="50">
        <f t="shared" si="338"/>
        <v>0</v>
      </c>
      <c r="BS292" s="106">
        <f t="shared" si="351"/>
        <v>0</v>
      </c>
      <c r="BT292" s="111">
        <f t="shared" si="352"/>
        <v>0</v>
      </c>
      <c r="BU292" s="111">
        <f t="shared" si="353"/>
        <v>0</v>
      </c>
      <c r="BV292" s="111">
        <f t="shared" si="354"/>
        <v>0</v>
      </c>
      <c r="BW292" s="111">
        <f t="shared" si="355"/>
        <v>0</v>
      </c>
      <c r="BX292" s="111">
        <f t="shared" si="356"/>
        <v>0</v>
      </c>
      <c r="BY292" s="111">
        <f t="shared" si="357"/>
        <v>0</v>
      </c>
      <c r="BZ292" s="111">
        <f t="shared" si="358"/>
        <v>0</v>
      </c>
      <c r="CA292" s="115">
        <f t="shared" si="359"/>
        <v>0</v>
      </c>
    </row>
    <row r="293" spans="2:87" x14ac:dyDescent="0.25">
      <c r="C293" s="10" t="s">
        <v>29</v>
      </c>
      <c r="E293" s="1">
        <f t="shared" si="327"/>
        <v>0</v>
      </c>
      <c r="G293" s="8">
        <f t="shared" si="328"/>
        <v>0</v>
      </c>
      <c r="I293" s="25">
        <f t="shared" si="329"/>
        <v>0</v>
      </c>
      <c r="K293" s="18">
        <f t="shared" si="330"/>
        <v>0</v>
      </c>
      <c r="M293" s="25">
        <f t="shared" si="331"/>
        <v>0</v>
      </c>
      <c r="R293" s="8">
        <f t="shared" si="339"/>
        <v>0</v>
      </c>
      <c r="U293" s="8">
        <f t="shared" si="340"/>
        <v>0</v>
      </c>
      <c r="X293" s="8">
        <f t="shared" si="341"/>
        <v>0</v>
      </c>
      <c r="AA293" s="8">
        <f t="shared" si="342"/>
        <v>0</v>
      </c>
      <c r="AD293" s="8">
        <f t="shared" si="343"/>
        <v>0</v>
      </c>
      <c r="AG293" s="8">
        <f t="shared" si="344"/>
        <v>0</v>
      </c>
      <c r="AQ293" s="40">
        <f t="shared" si="332"/>
        <v>0</v>
      </c>
      <c r="AR293" s="40">
        <f t="shared" si="345"/>
        <v>0</v>
      </c>
      <c r="AS293" s="40">
        <f t="shared" si="333"/>
        <v>0</v>
      </c>
      <c r="AT293" s="41">
        <f t="shared" si="346"/>
        <v>0</v>
      </c>
      <c r="AU293" s="49"/>
      <c r="AV293" s="50">
        <f t="shared" si="334"/>
        <v>0</v>
      </c>
      <c r="AW293" s="51"/>
      <c r="AX293" s="51">
        <f t="shared" si="347"/>
        <v>0</v>
      </c>
      <c r="AY293" s="50">
        <f t="shared" si="335"/>
        <v>0</v>
      </c>
      <c r="AZ293" s="51"/>
      <c r="BA293" s="51">
        <f t="shared" si="348"/>
        <v>0</v>
      </c>
      <c r="BB293" s="50">
        <f t="shared" si="336"/>
        <v>0</v>
      </c>
      <c r="BC293" s="51"/>
      <c r="BD293" s="51">
        <f t="shared" si="349"/>
        <v>0</v>
      </c>
      <c r="BE293" s="50">
        <f t="shared" si="337"/>
        <v>0</v>
      </c>
      <c r="BF293" s="51"/>
      <c r="BG293" s="51">
        <f t="shared" si="350"/>
        <v>0</v>
      </c>
      <c r="BH293" s="50">
        <f t="shared" si="338"/>
        <v>0</v>
      </c>
      <c r="BS293" s="106">
        <f t="shared" si="351"/>
        <v>0</v>
      </c>
      <c r="BT293" s="111">
        <f t="shared" si="352"/>
        <v>0</v>
      </c>
      <c r="BU293" s="111">
        <f t="shared" si="353"/>
        <v>0</v>
      </c>
      <c r="BV293" s="111">
        <f t="shared" si="354"/>
        <v>0</v>
      </c>
      <c r="BW293" s="111">
        <f t="shared" si="355"/>
        <v>0</v>
      </c>
      <c r="BX293" s="111">
        <f t="shared" si="356"/>
        <v>0</v>
      </c>
      <c r="BY293" s="111">
        <f t="shared" si="357"/>
        <v>0</v>
      </c>
      <c r="BZ293" s="111">
        <f t="shared" si="358"/>
        <v>0</v>
      </c>
      <c r="CA293" s="115">
        <f t="shared" si="359"/>
        <v>0</v>
      </c>
    </row>
    <row r="294" spans="2:87" x14ac:dyDescent="0.25">
      <c r="C294" s="10" t="s">
        <v>30</v>
      </c>
      <c r="E294" s="1">
        <f t="shared" si="327"/>
        <v>0</v>
      </c>
      <c r="G294" s="8">
        <f t="shared" si="328"/>
        <v>0</v>
      </c>
      <c r="I294" s="25">
        <f t="shared" si="329"/>
        <v>0</v>
      </c>
      <c r="K294" s="18">
        <f t="shared" si="330"/>
        <v>0</v>
      </c>
      <c r="M294" s="25">
        <f t="shared" si="331"/>
        <v>0</v>
      </c>
      <c r="R294" s="8">
        <f t="shared" si="339"/>
        <v>0</v>
      </c>
      <c r="U294" s="8">
        <f t="shared" si="340"/>
        <v>0</v>
      </c>
      <c r="X294" s="8">
        <f t="shared" si="341"/>
        <v>0</v>
      </c>
      <c r="AA294" s="8">
        <f t="shared" si="342"/>
        <v>0</v>
      </c>
      <c r="AD294" s="8">
        <f t="shared" si="343"/>
        <v>0</v>
      </c>
      <c r="AG294" s="8">
        <f t="shared" si="344"/>
        <v>0</v>
      </c>
      <c r="AQ294" s="40">
        <f t="shared" si="332"/>
        <v>0</v>
      </c>
      <c r="AR294" s="40">
        <f t="shared" si="345"/>
        <v>0</v>
      </c>
      <c r="AS294" s="40">
        <f t="shared" si="333"/>
        <v>0</v>
      </c>
      <c r="AT294" s="41">
        <f t="shared" si="346"/>
        <v>0</v>
      </c>
      <c r="AU294" s="49"/>
      <c r="AV294" s="50">
        <f t="shared" si="334"/>
        <v>0</v>
      </c>
      <c r="AW294" s="51"/>
      <c r="AX294" s="51">
        <f t="shared" si="347"/>
        <v>0</v>
      </c>
      <c r="AY294" s="50">
        <f t="shared" si="335"/>
        <v>0</v>
      </c>
      <c r="AZ294" s="51"/>
      <c r="BA294" s="51">
        <f t="shared" si="348"/>
        <v>0</v>
      </c>
      <c r="BB294" s="50">
        <f t="shared" si="336"/>
        <v>0</v>
      </c>
      <c r="BC294" s="51"/>
      <c r="BD294" s="51">
        <f t="shared" si="349"/>
        <v>0</v>
      </c>
      <c r="BE294" s="50">
        <f t="shared" si="337"/>
        <v>0</v>
      </c>
      <c r="BF294" s="51"/>
      <c r="BG294" s="51">
        <f t="shared" si="350"/>
        <v>0</v>
      </c>
      <c r="BH294" s="50">
        <f t="shared" si="338"/>
        <v>0</v>
      </c>
      <c r="BS294" s="106">
        <f t="shared" si="351"/>
        <v>0</v>
      </c>
      <c r="BT294" s="111">
        <f t="shared" si="352"/>
        <v>0</v>
      </c>
      <c r="BU294" s="111">
        <f t="shared" si="353"/>
        <v>0</v>
      </c>
      <c r="BV294" s="111">
        <f t="shared" si="354"/>
        <v>0</v>
      </c>
      <c r="BW294" s="111">
        <f t="shared" si="355"/>
        <v>0</v>
      </c>
      <c r="BX294" s="111">
        <f t="shared" si="356"/>
        <v>0</v>
      </c>
      <c r="BY294" s="111">
        <f t="shared" si="357"/>
        <v>0</v>
      </c>
      <c r="BZ294" s="111">
        <f t="shared" si="358"/>
        <v>0</v>
      </c>
      <c r="CA294" s="115">
        <f t="shared" si="359"/>
        <v>0</v>
      </c>
    </row>
    <row r="295" spans="2:87" x14ac:dyDescent="0.25">
      <c r="C295" s="10" t="s">
        <v>10</v>
      </c>
      <c r="E295" s="1">
        <f t="shared" si="327"/>
        <v>0</v>
      </c>
      <c r="G295" s="8">
        <f t="shared" si="328"/>
        <v>0</v>
      </c>
      <c r="I295" s="25">
        <f t="shared" si="329"/>
        <v>0</v>
      </c>
      <c r="K295" s="18">
        <f t="shared" si="330"/>
        <v>0</v>
      </c>
      <c r="M295" s="25">
        <f t="shared" si="331"/>
        <v>0</v>
      </c>
      <c r="R295" s="8">
        <f t="shared" si="339"/>
        <v>0</v>
      </c>
      <c r="U295" s="8">
        <f t="shared" si="340"/>
        <v>0</v>
      </c>
      <c r="X295" s="8">
        <f t="shared" si="341"/>
        <v>0</v>
      </c>
      <c r="AA295" s="8">
        <f t="shared" si="342"/>
        <v>0</v>
      </c>
      <c r="AD295" s="8">
        <f t="shared" si="343"/>
        <v>0</v>
      </c>
      <c r="AG295" s="8">
        <f t="shared" si="344"/>
        <v>0</v>
      </c>
      <c r="AQ295" s="40">
        <f t="shared" si="332"/>
        <v>0</v>
      </c>
      <c r="AR295" s="40">
        <f t="shared" si="345"/>
        <v>0</v>
      </c>
      <c r="AS295" s="40">
        <f t="shared" si="333"/>
        <v>0</v>
      </c>
      <c r="AT295" s="41">
        <f t="shared" si="346"/>
        <v>0</v>
      </c>
      <c r="AU295" s="49"/>
      <c r="AV295" s="50">
        <f t="shared" si="334"/>
        <v>0</v>
      </c>
      <c r="AW295" s="51"/>
      <c r="AX295" s="51">
        <f t="shared" si="347"/>
        <v>0</v>
      </c>
      <c r="AY295" s="50">
        <f t="shared" si="335"/>
        <v>0</v>
      </c>
      <c r="AZ295" s="51"/>
      <c r="BA295" s="51">
        <f t="shared" si="348"/>
        <v>0</v>
      </c>
      <c r="BB295" s="50">
        <f t="shared" si="336"/>
        <v>0</v>
      </c>
      <c r="BC295" s="51"/>
      <c r="BD295" s="51">
        <f t="shared" si="349"/>
        <v>0</v>
      </c>
      <c r="BE295" s="50">
        <f t="shared" si="337"/>
        <v>0</v>
      </c>
      <c r="BF295" s="51"/>
      <c r="BG295" s="51">
        <f t="shared" si="350"/>
        <v>0</v>
      </c>
      <c r="BH295" s="50">
        <f t="shared" si="338"/>
        <v>0</v>
      </c>
      <c r="BS295" s="106">
        <f t="shared" si="351"/>
        <v>0</v>
      </c>
      <c r="BT295" s="111">
        <f t="shared" si="352"/>
        <v>0</v>
      </c>
      <c r="BU295" s="111">
        <f t="shared" si="353"/>
        <v>0</v>
      </c>
      <c r="BV295" s="111">
        <f t="shared" si="354"/>
        <v>0</v>
      </c>
      <c r="BW295" s="111">
        <f t="shared" si="355"/>
        <v>0</v>
      </c>
      <c r="BX295" s="111">
        <f t="shared" si="356"/>
        <v>0</v>
      </c>
      <c r="BY295" s="111">
        <f t="shared" si="357"/>
        <v>0</v>
      </c>
      <c r="BZ295" s="111">
        <f t="shared" si="358"/>
        <v>0</v>
      </c>
      <c r="CA295" s="115">
        <f t="shared" si="359"/>
        <v>0</v>
      </c>
    </row>
    <row r="296" spans="2:87" x14ac:dyDescent="0.25">
      <c r="C296" s="10" t="s">
        <v>35</v>
      </c>
      <c r="E296" s="1">
        <f t="shared" si="327"/>
        <v>0</v>
      </c>
      <c r="G296" s="8">
        <f t="shared" si="328"/>
        <v>0</v>
      </c>
      <c r="I296" s="25">
        <f t="shared" si="329"/>
        <v>0</v>
      </c>
      <c r="K296" s="18">
        <f t="shared" si="330"/>
        <v>0</v>
      </c>
      <c r="M296" s="25">
        <f t="shared" si="331"/>
        <v>0</v>
      </c>
      <c r="R296" s="8">
        <f t="shared" si="339"/>
        <v>0</v>
      </c>
      <c r="U296" s="8">
        <f t="shared" si="340"/>
        <v>0</v>
      </c>
      <c r="X296" s="8">
        <f t="shared" si="341"/>
        <v>0</v>
      </c>
      <c r="AA296" s="8">
        <f t="shared" si="342"/>
        <v>0</v>
      </c>
      <c r="AD296" s="8">
        <f t="shared" si="343"/>
        <v>0</v>
      </c>
      <c r="AG296" s="8">
        <f t="shared" si="344"/>
        <v>0</v>
      </c>
      <c r="AQ296" s="40">
        <f t="shared" si="332"/>
        <v>0</v>
      </c>
      <c r="AR296" s="40">
        <f t="shared" si="345"/>
        <v>0</v>
      </c>
      <c r="AS296" s="40">
        <f t="shared" si="333"/>
        <v>0</v>
      </c>
      <c r="AT296" s="41">
        <f t="shared" si="346"/>
        <v>0</v>
      </c>
      <c r="AU296" s="49"/>
      <c r="AV296" s="50">
        <f t="shared" si="334"/>
        <v>0</v>
      </c>
      <c r="AW296" s="51"/>
      <c r="AX296" s="51">
        <f t="shared" si="347"/>
        <v>0</v>
      </c>
      <c r="AY296" s="50">
        <f t="shared" si="335"/>
        <v>0</v>
      </c>
      <c r="AZ296" s="51"/>
      <c r="BA296" s="51">
        <f t="shared" si="348"/>
        <v>0</v>
      </c>
      <c r="BB296" s="50">
        <f t="shared" si="336"/>
        <v>0</v>
      </c>
      <c r="BC296" s="51"/>
      <c r="BD296" s="51">
        <f t="shared" si="349"/>
        <v>0</v>
      </c>
      <c r="BE296" s="50">
        <f t="shared" si="337"/>
        <v>0</v>
      </c>
      <c r="BF296" s="51"/>
      <c r="BG296" s="51">
        <f t="shared" si="350"/>
        <v>0</v>
      </c>
      <c r="BH296" s="50">
        <f t="shared" si="338"/>
        <v>0</v>
      </c>
      <c r="BS296" s="106">
        <f t="shared" si="351"/>
        <v>0</v>
      </c>
      <c r="BT296" s="111">
        <f t="shared" si="352"/>
        <v>0</v>
      </c>
      <c r="BU296" s="111">
        <f t="shared" si="353"/>
        <v>0</v>
      </c>
      <c r="BV296" s="111">
        <f t="shared" si="354"/>
        <v>0</v>
      </c>
      <c r="BW296" s="111">
        <f t="shared" si="355"/>
        <v>0</v>
      </c>
      <c r="BX296" s="111">
        <f t="shared" si="356"/>
        <v>0</v>
      </c>
      <c r="BY296" s="111">
        <f t="shared" si="357"/>
        <v>0</v>
      </c>
      <c r="BZ296" s="111">
        <f t="shared" si="358"/>
        <v>0</v>
      </c>
      <c r="CA296" s="115">
        <f t="shared" si="359"/>
        <v>0</v>
      </c>
    </row>
    <row r="297" spans="2:87" x14ac:dyDescent="0.25">
      <c r="C297" s="10" t="s">
        <v>36</v>
      </c>
      <c r="E297" s="1">
        <f t="shared" si="327"/>
        <v>0</v>
      </c>
      <c r="G297" s="8">
        <f t="shared" si="328"/>
        <v>0</v>
      </c>
      <c r="I297" s="25">
        <f t="shared" si="329"/>
        <v>0</v>
      </c>
      <c r="J297" s="1">
        <v>5.3999999999999999E-2</v>
      </c>
      <c r="K297" s="18">
        <f t="shared" si="330"/>
        <v>2.5233644859813081E-2</v>
      </c>
      <c r="M297" s="25">
        <f t="shared" si="331"/>
        <v>0</v>
      </c>
      <c r="R297" s="8">
        <f t="shared" si="339"/>
        <v>0</v>
      </c>
      <c r="U297" s="8">
        <f t="shared" si="340"/>
        <v>0</v>
      </c>
      <c r="X297" s="8">
        <f t="shared" si="341"/>
        <v>0</v>
      </c>
      <c r="AA297" s="8">
        <f t="shared" si="342"/>
        <v>0</v>
      </c>
      <c r="AD297" s="8">
        <f t="shared" si="343"/>
        <v>0</v>
      </c>
      <c r="AG297" s="8">
        <f t="shared" si="344"/>
        <v>0</v>
      </c>
      <c r="AQ297" s="40">
        <f t="shared" si="332"/>
        <v>0</v>
      </c>
      <c r="AR297" s="40">
        <f t="shared" si="345"/>
        <v>0</v>
      </c>
      <c r="AS297" s="40">
        <f t="shared" si="333"/>
        <v>0</v>
      </c>
      <c r="AT297" s="41">
        <f t="shared" si="346"/>
        <v>0</v>
      </c>
      <c r="AU297" s="49"/>
      <c r="AV297" s="50">
        <f t="shared" si="334"/>
        <v>0</v>
      </c>
      <c r="AW297" s="51"/>
      <c r="AX297" s="51">
        <f t="shared" si="347"/>
        <v>0</v>
      </c>
      <c r="AY297" s="50">
        <f t="shared" si="335"/>
        <v>0</v>
      </c>
      <c r="AZ297" s="51"/>
      <c r="BA297" s="51">
        <f t="shared" si="348"/>
        <v>0</v>
      </c>
      <c r="BB297" s="50">
        <f t="shared" si="336"/>
        <v>0</v>
      </c>
      <c r="BC297" s="51"/>
      <c r="BD297" s="51">
        <f t="shared" si="349"/>
        <v>0</v>
      </c>
      <c r="BE297" s="50">
        <f t="shared" si="337"/>
        <v>0</v>
      </c>
      <c r="BF297" s="51"/>
      <c r="BG297" s="51">
        <f t="shared" si="350"/>
        <v>0</v>
      </c>
      <c r="BH297" s="50">
        <f t="shared" si="338"/>
        <v>0</v>
      </c>
      <c r="BS297" s="106">
        <f t="shared" si="351"/>
        <v>0</v>
      </c>
      <c r="BT297" s="111">
        <f t="shared" si="352"/>
        <v>0</v>
      </c>
      <c r="BU297" s="111">
        <f t="shared" si="353"/>
        <v>0</v>
      </c>
      <c r="BV297" s="111">
        <f t="shared" si="354"/>
        <v>0</v>
      </c>
      <c r="BW297" s="111">
        <f t="shared" si="355"/>
        <v>0</v>
      </c>
      <c r="BX297" s="111">
        <f t="shared" si="356"/>
        <v>0</v>
      </c>
      <c r="BY297" s="111">
        <f t="shared" si="357"/>
        <v>0</v>
      </c>
      <c r="BZ297" s="111">
        <f t="shared" si="358"/>
        <v>0</v>
      </c>
      <c r="CA297" s="115">
        <f t="shared" si="359"/>
        <v>0</v>
      </c>
    </row>
    <row r="298" spans="2:87" x14ac:dyDescent="0.25">
      <c r="B298" s="5" t="s">
        <v>12</v>
      </c>
      <c r="C298" s="10" t="s">
        <v>31</v>
      </c>
      <c r="E298" s="1">
        <f t="shared" si="327"/>
        <v>0</v>
      </c>
      <c r="G298" s="8">
        <f t="shared" si="328"/>
        <v>0</v>
      </c>
      <c r="H298" s="1">
        <v>7.2800000000000004E-2</v>
      </c>
      <c r="I298" s="25">
        <f t="shared" si="329"/>
        <v>3.6842105263157895E-5</v>
      </c>
      <c r="J298" s="1">
        <v>9.6600000000000005E-2</v>
      </c>
      <c r="K298" s="18">
        <f t="shared" si="330"/>
        <v>4.514018691588785E-2</v>
      </c>
      <c r="L298" s="1">
        <v>8.6300000000000002E-2</v>
      </c>
      <c r="M298" s="25">
        <f t="shared" si="331"/>
        <v>4.0327102803738316E-2</v>
      </c>
      <c r="N298" s="1" t="s">
        <v>43</v>
      </c>
      <c r="P298" s="1">
        <v>1097</v>
      </c>
      <c r="Q298" s="1">
        <v>701</v>
      </c>
      <c r="R298" s="8">
        <f t="shared" si="339"/>
        <v>396</v>
      </c>
      <c r="S298" s="1">
        <v>989</v>
      </c>
      <c r="T298" s="1">
        <v>611</v>
      </c>
      <c r="U298" s="8">
        <f t="shared" si="340"/>
        <v>378</v>
      </c>
      <c r="V298" s="1">
        <v>1208</v>
      </c>
      <c r="W298" s="1">
        <v>765</v>
      </c>
      <c r="X298" s="8">
        <f t="shared" si="341"/>
        <v>443</v>
      </c>
      <c r="AA298" s="8">
        <f t="shared" si="342"/>
        <v>0</v>
      </c>
      <c r="AD298" s="8">
        <f t="shared" si="343"/>
        <v>0</v>
      </c>
      <c r="AG298" s="8">
        <f t="shared" si="344"/>
        <v>0</v>
      </c>
      <c r="AJ298" s="1">
        <v>139</v>
      </c>
      <c r="AK298" s="8">
        <v>1659</v>
      </c>
      <c r="AP298" s="1">
        <v>206</v>
      </c>
      <c r="AQ298" s="40">
        <f t="shared" si="332"/>
        <v>20.766129032258064</v>
      </c>
      <c r="AR298" s="40">
        <f t="shared" si="345"/>
        <v>144.209229390681</v>
      </c>
      <c r="AS298" s="40">
        <f t="shared" si="333"/>
        <v>37.379032258064512</v>
      </c>
      <c r="AT298" s="41">
        <f t="shared" si="346"/>
        <v>259.57661290322574</v>
      </c>
      <c r="AU298" s="49">
        <v>1.8</v>
      </c>
      <c r="AV298" s="50">
        <f t="shared" si="334"/>
        <v>3.6734693877551021</v>
      </c>
      <c r="AW298" s="51">
        <v>3.4</v>
      </c>
      <c r="AX298" s="51">
        <f t="shared" si="347"/>
        <v>1.5999999999999999</v>
      </c>
      <c r="AY298" s="50">
        <f t="shared" si="335"/>
        <v>3.2653061224489792</v>
      </c>
      <c r="AZ298" s="51">
        <v>3.8</v>
      </c>
      <c r="BA298" s="51">
        <f t="shared" si="348"/>
        <v>1.9999999999999998</v>
      </c>
      <c r="BB298" s="50">
        <f t="shared" si="336"/>
        <v>4.0816326530612237</v>
      </c>
      <c r="BC298" s="51">
        <v>3.7</v>
      </c>
      <c r="BD298" s="51">
        <f t="shared" si="349"/>
        <v>1.9000000000000001</v>
      </c>
      <c r="BE298" s="50">
        <f t="shared" si="337"/>
        <v>3.8775510204081636</v>
      </c>
      <c r="BF298" s="51">
        <v>2.4</v>
      </c>
      <c r="BG298" s="51">
        <f t="shared" si="350"/>
        <v>0.59999999999999987</v>
      </c>
      <c r="BH298" s="50">
        <f t="shared" si="338"/>
        <v>1.2244897959183672</v>
      </c>
      <c r="BI298" s="1">
        <v>22</v>
      </c>
      <c r="BJ298" s="106">
        <v>2.2010000000000001</v>
      </c>
      <c r="BK298" s="111">
        <v>4.641</v>
      </c>
      <c r="BL298" s="111">
        <v>3.121</v>
      </c>
      <c r="BM298" s="111">
        <v>5.8010000000000002</v>
      </c>
      <c r="BN298" s="111">
        <v>9.0399999999999991</v>
      </c>
      <c r="BO298" s="111">
        <v>7.7610000000000001</v>
      </c>
      <c r="BP298" s="111">
        <v>11.284000000000001</v>
      </c>
      <c r="BQ298" s="111">
        <v>17.8</v>
      </c>
      <c r="BR298" s="111">
        <v>21.8</v>
      </c>
      <c r="BS298" s="106">
        <f t="shared" si="351"/>
        <v>1.34</v>
      </c>
      <c r="BT298" s="111">
        <f t="shared" si="352"/>
        <v>3.238999999999999</v>
      </c>
      <c r="BU298" s="111">
        <f t="shared" si="353"/>
        <v>4.5789999999999988</v>
      </c>
      <c r="BV298" s="111">
        <f t="shared" si="354"/>
        <v>1.96</v>
      </c>
      <c r="BW298" s="111">
        <f t="shared" si="355"/>
        <v>3.3</v>
      </c>
      <c r="BX298" s="111">
        <f t="shared" si="356"/>
        <v>6.516</v>
      </c>
      <c r="BY298" s="111">
        <f t="shared" si="357"/>
        <v>4.7680000000000007</v>
      </c>
      <c r="BZ298" s="111">
        <f t="shared" si="358"/>
        <v>1.1559999999999997</v>
      </c>
      <c r="CA298" s="115">
        <f t="shared" si="359"/>
        <v>4</v>
      </c>
      <c r="CB298" s="122">
        <f>BK298/$BJ298</f>
        <v>2.108587005906406</v>
      </c>
      <c r="CC298" s="122">
        <f t="shared" ref="CC298" si="381">BL298/$BJ298</f>
        <v>1.4179918218991368</v>
      </c>
      <c r="CD298" s="122">
        <f t="shared" ref="CD298" si="382">BM298/$BJ298</f>
        <v>2.635620172648796</v>
      </c>
      <c r="CE298" s="122">
        <f t="shared" ref="CE298" si="383">BN298/$BJ298</f>
        <v>4.1072239890958651</v>
      </c>
      <c r="CF298" s="122">
        <f t="shared" ref="CF298" si="384">BO298/$BJ298</f>
        <v>3.526124488868696</v>
      </c>
      <c r="CG298" s="122">
        <f t="shared" ref="CG298" si="385">BP298/$BJ298</f>
        <v>5.126760563380282</v>
      </c>
      <c r="CH298" s="122">
        <f t="shared" ref="CH298" si="386">BQ298/$BJ298</f>
        <v>8.0872330758746021</v>
      </c>
      <c r="CI298" s="92">
        <f t="shared" ref="CI298" si="387">BR298/$BJ298</f>
        <v>9.904588823262154</v>
      </c>
    </row>
    <row r="299" spans="2:87" x14ac:dyDescent="0.25">
      <c r="C299" s="10" t="s">
        <v>32</v>
      </c>
      <c r="E299" s="1">
        <f t="shared" si="327"/>
        <v>0</v>
      </c>
      <c r="G299" s="8">
        <f t="shared" si="328"/>
        <v>0</v>
      </c>
      <c r="H299" s="1">
        <v>7.2099999999999997E-2</v>
      </c>
      <c r="I299" s="25">
        <f t="shared" si="329"/>
        <v>3.6487854251012143E-5</v>
      </c>
      <c r="J299" s="1">
        <v>9.4200000000000006E-2</v>
      </c>
      <c r="K299" s="18">
        <f t="shared" si="330"/>
        <v>4.4018691588785047E-2</v>
      </c>
      <c r="L299" s="1">
        <v>8.5199999999999998E-2</v>
      </c>
      <c r="M299" s="25">
        <f t="shared" si="331"/>
        <v>3.9813084112149531E-2</v>
      </c>
      <c r="P299" s="1">
        <v>1100</v>
      </c>
      <c r="Q299" s="1">
        <v>700</v>
      </c>
      <c r="R299" s="8">
        <f t="shared" si="339"/>
        <v>400</v>
      </c>
      <c r="S299" s="1">
        <v>984</v>
      </c>
      <c r="T299" s="1">
        <v>624</v>
      </c>
      <c r="U299" s="8">
        <f t="shared" si="340"/>
        <v>360</v>
      </c>
      <c r="V299" s="1">
        <v>1214</v>
      </c>
      <c r="W299" s="1">
        <v>771</v>
      </c>
      <c r="X299" s="8">
        <f t="shared" si="341"/>
        <v>443</v>
      </c>
      <c r="AA299" s="8">
        <f t="shared" si="342"/>
        <v>0</v>
      </c>
      <c r="AD299" s="8">
        <f t="shared" si="343"/>
        <v>0</v>
      </c>
      <c r="AG299" s="8">
        <f t="shared" si="344"/>
        <v>0</v>
      </c>
      <c r="AJ299" s="1">
        <v>140</v>
      </c>
      <c r="AK299" s="8">
        <v>1655</v>
      </c>
      <c r="AQ299" s="40">
        <f t="shared" si="332"/>
        <v>0</v>
      </c>
      <c r="AR299" s="40">
        <f t="shared" si="345"/>
        <v>0</v>
      </c>
      <c r="AS299" s="40">
        <f t="shared" si="333"/>
        <v>0</v>
      </c>
      <c r="AT299" s="41">
        <f t="shared" si="346"/>
        <v>0</v>
      </c>
      <c r="AU299" s="49"/>
      <c r="AV299" s="50">
        <f t="shared" si="334"/>
        <v>0</v>
      </c>
      <c r="AW299" s="51"/>
      <c r="AX299" s="51">
        <f t="shared" si="347"/>
        <v>0</v>
      </c>
      <c r="AY299" s="50">
        <f t="shared" si="335"/>
        <v>0</v>
      </c>
      <c r="AZ299" s="51"/>
      <c r="BA299" s="51">
        <f t="shared" si="348"/>
        <v>0</v>
      </c>
      <c r="BB299" s="50">
        <f t="shared" si="336"/>
        <v>0</v>
      </c>
      <c r="BC299" s="51"/>
      <c r="BD299" s="51">
        <f t="shared" si="349"/>
        <v>0</v>
      </c>
      <c r="BE299" s="50">
        <f t="shared" si="337"/>
        <v>0</v>
      </c>
      <c r="BF299" s="51"/>
      <c r="BG299" s="51">
        <f t="shared" si="350"/>
        <v>0</v>
      </c>
      <c r="BH299" s="50">
        <f t="shared" si="338"/>
        <v>0</v>
      </c>
      <c r="BS299" s="106">
        <f t="shared" si="351"/>
        <v>0</v>
      </c>
      <c r="BT299" s="111">
        <f t="shared" si="352"/>
        <v>0</v>
      </c>
      <c r="BU299" s="111">
        <f t="shared" si="353"/>
        <v>0</v>
      </c>
      <c r="BV299" s="111">
        <f t="shared" si="354"/>
        <v>0</v>
      </c>
      <c r="BW299" s="111">
        <f t="shared" si="355"/>
        <v>0</v>
      </c>
      <c r="BX299" s="111">
        <f t="shared" si="356"/>
        <v>0</v>
      </c>
      <c r="BY299" s="111">
        <f t="shared" si="357"/>
        <v>0</v>
      </c>
      <c r="BZ299" s="111">
        <f t="shared" si="358"/>
        <v>0</v>
      </c>
      <c r="CA299" s="115">
        <f t="shared" si="359"/>
        <v>0</v>
      </c>
    </row>
    <row r="300" spans="2:87" x14ac:dyDescent="0.25">
      <c r="C300" s="10" t="s">
        <v>33</v>
      </c>
      <c r="E300" s="1">
        <f t="shared" si="327"/>
        <v>0</v>
      </c>
      <c r="G300" s="8">
        <f t="shared" si="328"/>
        <v>0</v>
      </c>
      <c r="I300" s="25">
        <f t="shared" si="329"/>
        <v>0</v>
      </c>
      <c r="J300" s="1">
        <v>9.6500000000000002E-2</v>
      </c>
      <c r="K300" s="18">
        <f t="shared" si="330"/>
        <v>4.5093457943925233E-2</v>
      </c>
      <c r="L300" s="1">
        <v>8.5300000000000001E-2</v>
      </c>
      <c r="M300" s="25">
        <f t="shared" si="331"/>
        <v>3.9859813084112149E-2</v>
      </c>
      <c r="R300" s="8">
        <f t="shared" si="339"/>
        <v>0</v>
      </c>
      <c r="U300" s="8">
        <f t="shared" si="340"/>
        <v>0</v>
      </c>
      <c r="X300" s="8">
        <f t="shared" si="341"/>
        <v>0</v>
      </c>
      <c r="AA300" s="8">
        <f t="shared" si="342"/>
        <v>0</v>
      </c>
      <c r="AD300" s="8">
        <f t="shared" si="343"/>
        <v>0</v>
      </c>
      <c r="AG300" s="8">
        <f t="shared" si="344"/>
        <v>0</v>
      </c>
      <c r="AJ300" s="1">
        <v>137</v>
      </c>
      <c r="AK300" s="8">
        <v>1661</v>
      </c>
      <c r="AQ300" s="40">
        <f t="shared" si="332"/>
        <v>0</v>
      </c>
      <c r="AR300" s="40">
        <f t="shared" si="345"/>
        <v>0</v>
      </c>
      <c r="AS300" s="40">
        <f t="shared" si="333"/>
        <v>0</v>
      </c>
      <c r="AT300" s="41">
        <f t="shared" si="346"/>
        <v>0</v>
      </c>
      <c r="AU300" s="49"/>
      <c r="AV300" s="50">
        <f t="shared" si="334"/>
        <v>0</v>
      </c>
      <c r="AW300" s="51"/>
      <c r="AX300" s="51">
        <f t="shared" si="347"/>
        <v>0</v>
      </c>
      <c r="AY300" s="50">
        <f t="shared" si="335"/>
        <v>0</v>
      </c>
      <c r="AZ300" s="51"/>
      <c r="BA300" s="51">
        <f t="shared" si="348"/>
        <v>0</v>
      </c>
      <c r="BB300" s="50">
        <f t="shared" si="336"/>
        <v>0</v>
      </c>
      <c r="BC300" s="51"/>
      <c r="BD300" s="51">
        <f t="shared" si="349"/>
        <v>0</v>
      </c>
      <c r="BE300" s="50">
        <f t="shared" si="337"/>
        <v>0</v>
      </c>
      <c r="BF300" s="51"/>
      <c r="BG300" s="51">
        <f t="shared" si="350"/>
        <v>0</v>
      </c>
      <c r="BH300" s="50">
        <f t="shared" si="338"/>
        <v>0</v>
      </c>
      <c r="BS300" s="106">
        <f t="shared" si="351"/>
        <v>0</v>
      </c>
      <c r="BT300" s="111">
        <f t="shared" si="352"/>
        <v>0</v>
      </c>
      <c r="BU300" s="111">
        <f t="shared" si="353"/>
        <v>0</v>
      </c>
      <c r="BV300" s="111">
        <f t="shared" si="354"/>
        <v>0</v>
      </c>
      <c r="BW300" s="111">
        <f t="shared" si="355"/>
        <v>0</v>
      </c>
      <c r="BX300" s="111">
        <f t="shared" si="356"/>
        <v>0</v>
      </c>
      <c r="BY300" s="111">
        <f t="shared" si="357"/>
        <v>0</v>
      </c>
      <c r="BZ300" s="111">
        <f t="shared" si="358"/>
        <v>0</v>
      </c>
      <c r="CA300" s="115">
        <f t="shared" si="359"/>
        <v>0</v>
      </c>
    </row>
    <row r="301" spans="2:87" x14ac:dyDescent="0.25">
      <c r="C301" s="10" t="s">
        <v>34</v>
      </c>
      <c r="E301" s="1">
        <f t="shared" si="327"/>
        <v>0</v>
      </c>
      <c r="G301" s="8">
        <f t="shared" si="328"/>
        <v>0</v>
      </c>
      <c r="I301" s="25">
        <f t="shared" si="329"/>
        <v>0</v>
      </c>
      <c r="J301" s="1">
        <v>9.7799999999999998E-2</v>
      </c>
      <c r="K301" s="18">
        <f t="shared" si="330"/>
        <v>4.5700934579439252E-2</v>
      </c>
      <c r="L301" s="1">
        <v>8.5500000000000007E-2</v>
      </c>
      <c r="M301" s="25">
        <f t="shared" si="331"/>
        <v>3.9953271028037383E-2</v>
      </c>
      <c r="R301" s="8">
        <f t="shared" si="339"/>
        <v>0</v>
      </c>
      <c r="U301" s="8">
        <f t="shared" si="340"/>
        <v>0</v>
      </c>
      <c r="X301" s="8">
        <f t="shared" si="341"/>
        <v>0</v>
      </c>
      <c r="AA301" s="8">
        <f t="shared" si="342"/>
        <v>0</v>
      </c>
      <c r="AD301" s="8">
        <f t="shared" si="343"/>
        <v>0</v>
      </c>
      <c r="AG301" s="8">
        <f t="shared" si="344"/>
        <v>0</v>
      </c>
      <c r="AJ301" s="1">
        <v>135</v>
      </c>
      <c r="AK301" s="8">
        <v>1664</v>
      </c>
      <c r="AQ301" s="40">
        <f t="shared" si="332"/>
        <v>0</v>
      </c>
      <c r="AR301" s="40">
        <f t="shared" si="345"/>
        <v>0</v>
      </c>
      <c r="AS301" s="40">
        <f t="shared" si="333"/>
        <v>0</v>
      </c>
      <c r="AT301" s="41">
        <f t="shared" si="346"/>
        <v>0</v>
      </c>
      <c r="AU301" s="49"/>
      <c r="AV301" s="50">
        <f t="shared" si="334"/>
        <v>0</v>
      </c>
      <c r="AW301" s="51"/>
      <c r="AX301" s="51">
        <f t="shared" si="347"/>
        <v>0</v>
      </c>
      <c r="AY301" s="50">
        <f t="shared" si="335"/>
        <v>0</v>
      </c>
      <c r="AZ301" s="51"/>
      <c r="BA301" s="51">
        <f t="shared" si="348"/>
        <v>0</v>
      </c>
      <c r="BB301" s="50">
        <f t="shared" si="336"/>
        <v>0</v>
      </c>
      <c r="BC301" s="51"/>
      <c r="BD301" s="51">
        <f t="shared" si="349"/>
        <v>0</v>
      </c>
      <c r="BE301" s="50">
        <f t="shared" si="337"/>
        <v>0</v>
      </c>
      <c r="BF301" s="51"/>
      <c r="BG301" s="51">
        <f t="shared" si="350"/>
        <v>0</v>
      </c>
      <c r="BH301" s="50">
        <f t="shared" si="338"/>
        <v>0</v>
      </c>
      <c r="BS301" s="106">
        <f t="shared" si="351"/>
        <v>0</v>
      </c>
      <c r="BT301" s="111">
        <f t="shared" si="352"/>
        <v>0</v>
      </c>
      <c r="BU301" s="111">
        <f t="shared" si="353"/>
        <v>0</v>
      </c>
      <c r="BV301" s="111">
        <f t="shared" si="354"/>
        <v>0</v>
      </c>
      <c r="BW301" s="111">
        <f t="shared" si="355"/>
        <v>0</v>
      </c>
      <c r="BX301" s="111">
        <f t="shared" si="356"/>
        <v>0</v>
      </c>
      <c r="BY301" s="111">
        <f t="shared" si="357"/>
        <v>0</v>
      </c>
      <c r="BZ301" s="111">
        <f t="shared" si="358"/>
        <v>0</v>
      </c>
      <c r="CA301" s="115">
        <f t="shared" si="359"/>
        <v>0</v>
      </c>
    </row>
    <row r="302" spans="2:87" x14ac:dyDescent="0.25">
      <c r="C302" s="10" t="s">
        <v>29</v>
      </c>
      <c r="E302" s="1">
        <f t="shared" si="327"/>
        <v>0</v>
      </c>
      <c r="G302" s="8">
        <f t="shared" si="328"/>
        <v>0</v>
      </c>
      <c r="I302" s="25">
        <f t="shared" si="329"/>
        <v>0</v>
      </c>
      <c r="K302" s="18">
        <f t="shared" si="330"/>
        <v>0</v>
      </c>
      <c r="M302" s="25">
        <f t="shared" si="331"/>
        <v>0</v>
      </c>
      <c r="R302" s="8">
        <f t="shared" si="339"/>
        <v>0</v>
      </c>
      <c r="U302" s="8">
        <f t="shared" si="340"/>
        <v>0</v>
      </c>
      <c r="X302" s="8">
        <f t="shared" si="341"/>
        <v>0</v>
      </c>
      <c r="AA302" s="8">
        <f t="shared" si="342"/>
        <v>0</v>
      </c>
      <c r="AD302" s="8">
        <f t="shared" si="343"/>
        <v>0</v>
      </c>
      <c r="AG302" s="8">
        <f t="shared" si="344"/>
        <v>0</v>
      </c>
      <c r="AQ302" s="40">
        <f t="shared" si="332"/>
        <v>0</v>
      </c>
      <c r="AR302" s="40">
        <f t="shared" si="345"/>
        <v>0</v>
      </c>
      <c r="AS302" s="40">
        <f t="shared" si="333"/>
        <v>0</v>
      </c>
      <c r="AT302" s="41">
        <f t="shared" si="346"/>
        <v>0</v>
      </c>
      <c r="AU302" s="49"/>
      <c r="AV302" s="50">
        <f t="shared" si="334"/>
        <v>0</v>
      </c>
      <c r="AW302" s="51"/>
      <c r="AX302" s="51">
        <f t="shared" si="347"/>
        <v>0</v>
      </c>
      <c r="AY302" s="50">
        <f t="shared" si="335"/>
        <v>0</v>
      </c>
      <c r="AZ302" s="51"/>
      <c r="BA302" s="51">
        <f t="shared" si="348"/>
        <v>0</v>
      </c>
      <c r="BB302" s="50">
        <f t="shared" si="336"/>
        <v>0</v>
      </c>
      <c r="BC302" s="51"/>
      <c r="BD302" s="51">
        <f t="shared" si="349"/>
        <v>0</v>
      </c>
      <c r="BE302" s="50">
        <f t="shared" si="337"/>
        <v>0</v>
      </c>
      <c r="BF302" s="51"/>
      <c r="BG302" s="51">
        <f t="shared" si="350"/>
        <v>0</v>
      </c>
      <c r="BH302" s="50">
        <f t="shared" si="338"/>
        <v>0</v>
      </c>
      <c r="BS302" s="106">
        <f t="shared" si="351"/>
        <v>0</v>
      </c>
      <c r="BT302" s="111">
        <f t="shared" si="352"/>
        <v>0</v>
      </c>
      <c r="BU302" s="111">
        <f t="shared" si="353"/>
        <v>0</v>
      </c>
      <c r="BV302" s="111">
        <f t="shared" si="354"/>
        <v>0</v>
      </c>
      <c r="BW302" s="111">
        <f t="shared" si="355"/>
        <v>0</v>
      </c>
      <c r="BX302" s="111">
        <f t="shared" si="356"/>
        <v>0</v>
      </c>
      <c r="BY302" s="111">
        <f t="shared" si="357"/>
        <v>0</v>
      </c>
      <c r="BZ302" s="111">
        <f t="shared" si="358"/>
        <v>0</v>
      </c>
      <c r="CA302" s="115">
        <f t="shared" si="359"/>
        <v>0</v>
      </c>
    </row>
    <row r="303" spans="2:87" x14ac:dyDescent="0.25">
      <c r="C303" s="10" t="s">
        <v>30</v>
      </c>
      <c r="E303" s="1">
        <f t="shared" si="327"/>
        <v>0</v>
      </c>
      <c r="G303" s="8">
        <f t="shared" si="328"/>
        <v>0</v>
      </c>
      <c r="I303" s="25">
        <f t="shared" si="329"/>
        <v>0</v>
      </c>
      <c r="K303" s="18">
        <f t="shared" si="330"/>
        <v>0</v>
      </c>
      <c r="M303" s="25">
        <f t="shared" si="331"/>
        <v>0</v>
      </c>
      <c r="R303" s="8">
        <f t="shared" si="339"/>
        <v>0</v>
      </c>
      <c r="U303" s="8">
        <f t="shared" si="340"/>
        <v>0</v>
      </c>
      <c r="X303" s="8">
        <f t="shared" si="341"/>
        <v>0</v>
      </c>
      <c r="AA303" s="8">
        <f t="shared" si="342"/>
        <v>0</v>
      </c>
      <c r="AD303" s="8">
        <f t="shared" si="343"/>
        <v>0</v>
      </c>
      <c r="AG303" s="8">
        <f t="shared" si="344"/>
        <v>0</v>
      </c>
      <c r="AQ303" s="40">
        <f t="shared" si="332"/>
        <v>0</v>
      </c>
      <c r="AR303" s="40">
        <f t="shared" si="345"/>
        <v>0</v>
      </c>
      <c r="AS303" s="40">
        <f t="shared" si="333"/>
        <v>0</v>
      </c>
      <c r="AT303" s="41">
        <f t="shared" si="346"/>
        <v>0</v>
      </c>
      <c r="AU303" s="49"/>
      <c r="AV303" s="50">
        <f t="shared" si="334"/>
        <v>0</v>
      </c>
      <c r="AW303" s="51"/>
      <c r="AX303" s="51">
        <f t="shared" si="347"/>
        <v>0</v>
      </c>
      <c r="AY303" s="50">
        <f t="shared" si="335"/>
        <v>0</v>
      </c>
      <c r="AZ303" s="51"/>
      <c r="BA303" s="51">
        <f t="shared" si="348"/>
        <v>0</v>
      </c>
      <c r="BB303" s="50">
        <f t="shared" si="336"/>
        <v>0</v>
      </c>
      <c r="BC303" s="51"/>
      <c r="BD303" s="51">
        <f t="shared" si="349"/>
        <v>0</v>
      </c>
      <c r="BE303" s="50">
        <f t="shared" si="337"/>
        <v>0</v>
      </c>
      <c r="BF303" s="51"/>
      <c r="BG303" s="51">
        <f t="shared" si="350"/>
        <v>0</v>
      </c>
      <c r="BH303" s="50">
        <f t="shared" si="338"/>
        <v>0</v>
      </c>
      <c r="BS303" s="106">
        <f t="shared" si="351"/>
        <v>0</v>
      </c>
      <c r="BT303" s="111">
        <f t="shared" si="352"/>
        <v>0</v>
      </c>
      <c r="BU303" s="111">
        <f t="shared" si="353"/>
        <v>0</v>
      </c>
      <c r="BV303" s="111">
        <f t="shared" si="354"/>
        <v>0</v>
      </c>
      <c r="BW303" s="111">
        <f t="shared" si="355"/>
        <v>0</v>
      </c>
      <c r="BX303" s="111">
        <f t="shared" si="356"/>
        <v>0</v>
      </c>
      <c r="BY303" s="111">
        <f t="shared" si="357"/>
        <v>0</v>
      </c>
      <c r="BZ303" s="111">
        <f t="shared" si="358"/>
        <v>0</v>
      </c>
      <c r="CA303" s="115">
        <f t="shared" si="359"/>
        <v>0</v>
      </c>
    </row>
    <row r="304" spans="2:87" x14ac:dyDescent="0.25">
      <c r="C304" s="10" t="s">
        <v>10</v>
      </c>
      <c r="E304" s="1">
        <f t="shared" si="327"/>
        <v>0</v>
      </c>
      <c r="G304" s="8">
        <f t="shared" si="328"/>
        <v>0</v>
      </c>
      <c r="I304" s="25">
        <f t="shared" si="329"/>
        <v>0</v>
      </c>
      <c r="K304" s="18">
        <f t="shared" si="330"/>
        <v>0</v>
      </c>
      <c r="M304" s="25">
        <f t="shared" si="331"/>
        <v>0</v>
      </c>
      <c r="R304" s="8">
        <f t="shared" si="339"/>
        <v>0</v>
      </c>
      <c r="U304" s="8">
        <f t="shared" si="340"/>
        <v>0</v>
      </c>
      <c r="X304" s="8">
        <f t="shared" si="341"/>
        <v>0</v>
      </c>
      <c r="AA304" s="8">
        <f t="shared" si="342"/>
        <v>0</v>
      </c>
      <c r="AD304" s="8">
        <f t="shared" si="343"/>
        <v>0</v>
      </c>
      <c r="AG304" s="8">
        <f t="shared" si="344"/>
        <v>0</v>
      </c>
      <c r="AQ304" s="40">
        <f t="shared" si="332"/>
        <v>0</v>
      </c>
      <c r="AR304" s="40">
        <f t="shared" si="345"/>
        <v>0</v>
      </c>
      <c r="AS304" s="40">
        <f t="shared" si="333"/>
        <v>0</v>
      </c>
      <c r="AT304" s="41">
        <f t="shared" si="346"/>
        <v>0</v>
      </c>
      <c r="AU304" s="49"/>
      <c r="AV304" s="50">
        <f t="shared" si="334"/>
        <v>0</v>
      </c>
      <c r="AW304" s="51"/>
      <c r="AX304" s="51">
        <f t="shared" si="347"/>
        <v>0</v>
      </c>
      <c r="AY304" s="50">
        <f t="shared" si="335"/>
        <v>0</v>
      </c>
      <c r="AZ304" s="51"/>
      <c r="BA304" s="51">
        <f t="shared" si="348"/>
        <v>0</v>
      </c>
      <c r="BB304" s="50">
        <f t="shared" si="336"/>
        <v>0</v>
      </c>
      <c r="BC304" s="51"/>
      <c r="BD304" s="51">
        <f t="shared" si="349"/>
        <v>0</v>
      </c>
      <c r="BE304" s="50">
        <f t="shared" si="337"/>
        <v>0</v>
      </c>
      <c r="BF304" s="51"/>
      <c r="BG304" s="51">
        <f t="shared" si="350"/>
        <v>0</v>
      </c>
      <c r="BH304" s="50">
        <f t="shared" si="338"/>
        <v>0</v>
      </c>
      <c r="BS304" s="106">
        <f t="shared" si="351"/>
        <v>0</v>
      </c>
      <c r="BT304" s="111">
        <f t="shared" si="352"/>
        <v>0</v>
      </c>
      <c r="BU304" s="111">
        <f t="shared" si="353"/>
        <v>0</v>
      </c>
      <c r="BV304" s="111">
        <f t="shared" si="354"/>
        <v>0</v>
      </c>
      <c r="BW304" s="111">
        <f t="shared" si="355"/>
        <v>0</v>
      </c>
      <c r="BX304" s="111">
        <f t="shared" si="356"/>
        <v>0</v>
      </c>
      <c r="BY304" s="111">
        <f t="shared" si="357"/>
        <v>0</v>
      </c>
      <c r="BZ304" s="111">
        <f t="shared" si="358"/>
        <v>0</v>
      </c>
      <c r="CA304" s="115">
        <f t="shared" si="359"/>
        <v>0</v>
      </c>
    </row>
    <row r="305" spans="2:87" x14ac:dyDescent="0.25">
      <c r="C305" s="10" t="s">
        <v>35</v>
      </c>
      <c r="E305" s="1">
        <f t="shared" si="327"/>
        <v>0</v>
      </c>
      <c r="G305" s="8">
        <f t="shared" si="328"/>
        <v>0</v>
      </c>
      <c r="I305" s="25">
        <f t="shared" si="329"/>
        <v>0</v>
      </c>
      <c r="K305" s="18">
        <f t="shared" si="330"/>
        <v>0</v>
      </c>
      <c r="M305" s="25">
        <f t="shared" si="331"/>
        <v>0</v>
      </c>
      <c r="R305" s="8">
        <f t="shared" si="339"/>
        <v>0</v>
      </c>
      <c r="U305" s="8">
        <f t="shared" si="340"/>
        <v>0</v>
      </c>
      <c r="X305" s="8">
        <f t="shared" si="341"/>
        <v>0</v>
      </c>
      <c r="AA305" s="8">
        <f t="shared" si="342"/>
        <v>0</v>
      </c>
      <c r="AD305" s="8">
        <f t="shared" si="343"/>
        <v>0</v>
      </c>
      <c r="AG305" s="8">
        <f t="shared" si="344"/>
        <v>0</v>
      </c>
      <c r="AQ305" s="40">
        <f t="shared" si="332"/>
        <v>0</v>
      </c>
      <c r="AR305" s="40">
        <f t="shared" si="345"/>
        <v>0</v>
      </c>
      <c r="AS305" s="40">
        <f t="shared" si="333"/>
        <v>0</v>
      </c>
      <c r="AT305" s="41">
        <f t="shared" si="346"/>
        <v>0</v>
      </c>
      <c r="AU305" s="49"/>
      <c r="AV305" s="50">
        <f t="shared" si="334"/>
        <v>0</v>
      </c>
      <c r="AW305" s="51"/>
      <c r="AX305" s="51">
        <f t="shared" si="347"/>
        <v>0</v>
      </c>
      <c r="AY305" s="50">
        <f t="shared" si="335"/>
        <v>0</v>
      </c>
      <c r="AZ305" s="51"/>
      <c r="BA305" s="51">
        <f t="shared" si="348"/>
        <v>0</v>
      </c>
      <c r="BB305" s="50">
        <f t="shared" si="336"/>
        <v>0</v>
      </c>
      <c r="BC305" s="51"/>
      <c r="BD305" s="51">
        <f t="shared" si="349"/>
        <v>0</v>
      </c>
      <c r="BE305" s="50">
        <f t="shared" si="337"/>
        <v>0</v>
      </c>
      <c r="BF305" s="51"/>
      <c r="BG305" s="51">
        <f t="shared" si="350"/>
        <v>0</v>
      </c>
      <c r="BH305" s="50">
        <f t="shared" si="338"/>
        <v>0</v>
      </c>
      <c r="BS305" s="106">
        <f t="shared" si="351"/>
        <v>0</v>
      </c>
      <c r="BT305" s="111">
        <f t="shared" si="352"/>
        <v>0</v>
      </c>
      <c r="BU305" s="111">
        <f t="shared" si="353"/>
        <v>0</v>
      </c>
      <c r="BV305" s="111">
        <f t="shared" si="354"/>
        <v>0</v>
      </c>
      <c r="BW305" s="111">
        <f t="shared" si="355"/>
        <v>0</v>
      </c>
      <c r="BX305" s="111">
        <f t="shared" si="356"/>
        <v>0</v>
      </c>
      <c r="BY305" s="111">
        <f t="shared" si="357"/>
        <v>0</v>
      </c>
      <c r="BZ305" s="111">
        <f t="shared" si="358"/>
        <v>0</v>
      </c>
      <c r="CA305" s="115">
        <f t="shared" si="359"/>
        <v>0</v>
      </c>
    </row>
    <row r="306" spans="2:87" x14ac:dyDescent="0.25">
      <c r="C306" s="10" t="s">
        <v>36</v>
      </c>
      <c r="E306" s="1">
        <f t="shared" si="327"/>
        <v>0</v>
      </c>
      <c r="G306" s="8">
        <f t="shared" si="328"/>
        <v>0</v>
      </c>
      <c r="I306" s="25">
        <f t="shared" si="329"/>
        <v>0</v>
      </c>
      <c r="J306" s="1">
        <v>5.57E-2</v>
      </c>
      <c r="K306" s="18">
        <f t="shared" si="330"/>
        <v>2.602803738317757E-2</v>
      </c>
      <c r="M306" s="25">
        <f t="shared" si="331"/>
        <v>0</v>
      </c>
      <c r="R306" s="8">
        <f t="shared" si="339"/>
        <v>0</v>
      </c>
      <c r="U306" s="8">
        <f t="shared" si="340"/>
        <v>0</v>
      </c>
      <c r="X306" s="8">
        <f t="shared" si="341"/>
        <v>0</v>
      </c>
      <c r="AA306" s="8">
        <f t="shared" si="342"/>
        <v>0</v>
      </c>
      <c r="AD306" s="8">
        <f t="shared" si="343"/>
        <v>0</v>
      </c>
      <c r="AG306" s="8">
        <f t="shared" si="344"/>
        <v>0</v>
      </c>
      <c r="AQ306" s="40">
        <f t="shared" si="332"/>
        <v>0</v>
      </c>
      <c r="AR306" s="40">
        <f t="shared" si="345"/>
        <v>0</v>
      </c>
      <c r="AS306" s="40">
        <f t="shared" si="333"/>
        <v>0</v>
      </c>
      <c r="AT306" s="41">
        <f t="shared" si="346"/>
        <v>0</v>
      </c>
      <c r="AU306" s="49"/>
      <c r="AV306" s="50">
        <f t="shared" si="334"/>
        <v>0</v>
      </c>
      <c r="AW306" s="51"/>
      <c r="AX306" s="51">
        <f t="shared" si="347"/>
        <v>0</v>
      </c>
      <c r="AY306" s="50">
        <f t="shared" si="335"/>
        <v>0</v>
      </c>
      <c r="AZ306" s="51"/>
      <c r="BA306" s="51">
        <f t="shared" si="348"/>
        <v>0</v>
      </c>
      <c r="BB306" s="50">
        <f t="shared" si="336"/>
        <v>0</v>
      </c>
      <c r="BC306" s="51"/>
      <c r="BD306" s="51">
        <f t="shared" si="349"/>
        <v>0</v>
      </c>
      <c r="BE306" s="50">
        <f t="shared" si="337"/>
        <v>0</v>
      </c>
      <c r="BF306" s="51"/>
      <c r="BG306" s="51">
        <f t="shared" si="350"/>
        <v>0</v>
      </c>
      <c r="BH306" s="50">
        <f t="shared" si="338"/>
        <v>0</v>
      </c>
      <c r="BS306" s="106">
        <f t="shared" si="351"/>
        <v>0</v>
      </c>
      <c r="BT306" s="111">
        <f t="shared" si="352"/>
        <v>0</v>
      </c>
      <c r="BU306" s="111">
        <f t="shared" si="353"/>
        <v>0</v>
      </c>
      <c r="BV306" s="111">
        <f t="shared" si="354"/>
        <v>0</v>
      </c>
      <c r="BW306" s="111">
        <f t="shared" si="355"/>
        <v>0</v>
      </c>
      <c r="BX306" s="111">
        <f t="shared" si="356"/>
        <v>0</v>
      </c>
      <c r="BY306" s="111">
        <f t="shared" si="357"/>
        <v>0</v>
      </c>
      <c r="BZ306" s="111">
        <f t="shared" si="358"/>
        <v>0</v>
      </c>
      <c r="CA306" s="115">
        <f t="shared" si="359"/>
        <v>0</v>
      </c>
    </row>
    <row r="307" spans="2:87" x14ac:dyDescent="0.25">
      <c r="B307" s="5" t="s">
        <v>13</v>
      </c>
      <c r="C307" s="10" t="s">
        <v>31</v>
      </c>
      <c r="E307" s="1">
        <f t="shared" si="327"/>
        <v>0</v>
      </c>
      <c r="G307" s="8">
        <f t="shared" si="328"/>
        <v>0</v>
      </c>
      <c r="H307" s="1">
        <v>7.85E-2</v>
      </c>
      <c r="I307" s="25">
        <f t="shared" si="329"/>
        <v>3.972672064777328E-5</v>
      </c>
      <c r="J307" s="1">
        <v>9.2999999999999999E-2</v>
      </c>
      <c r="K307" s="18">
        <f t="shared" si="330"/>
        <v>4.3457943925233639E-2</v>
      </c>
      <c r="L307" s="1">
        <v>8.6499999999999994E-2</v>
      </c>
      <c r="M307" s="25">
        <f t="shared" si="331"/>
        <v>4.0420560747663543E-2</v>
      </c>
      <c r="N307" s="1" t="s">
        <v>43</v>
      </c>
      <c r="P307" s="1">
        <v>1081</v>
      </c>
      <c r="Q307" s="1">
        <v>689</v>
      </c>
      <c r="R307" s="8">
        <f t="shared" si="339"/>
        <v>392</v>
      </c>
      <c r="S307" s="1">
        <v>976</v>
      </c>
      <c r="T307" s="1">
        <v>608</v>
      </c>
      <c r="U307" s="8">
        <f t="shared" si="340"/>
        <v>368</v>
      </c>
      <c r="V307" s="1">
        <v>1192</v>
      </c>
      <c r="W307" s="1">
        <v>772</v>
      </c>
      <c r="X307" s="8">
        <f t="shared" si="341"/>
        <v>420</v>
      </c>
      <c r="AA307" s="8">
        <f t="shared" si="342"/>
        <v>0</v>
      </c>
      <c r="AD307" s="8">
        <f t="shared" si="343"/>
        <v>0</v>
      </c>
      <c r="AG307" s="8">
        <f t="shared" si="344"/>
        <v>0</v>
      </c>
      <c r="AJ307" s="1">
        <v>138</v>
      </c>
      <c r="AK307" s="8">
        <v>1648</v>
      </c>
      <c r="AP307" s="1">
        <v>47.7</v>
      </c>
      <c r="AQ307" s="40">
        <f t="shared" si="332"/>
        <v>4.808467741935484</v>
      </c>
      <c r="AR307" s="40">
        <f t="shared" si="345"/>
        <v>33.392137096774192</v>
      </c>
      <c r="AS307" s="40">
        <f t="shared" si="333"/>
        <v>8.6552419354838719</v>
      </c>
      <c r="AT307" s="41">
        <f t="shared" si="346"/>
        <v>60.105846774193552</v>
      </c>
      <c r="AU307" s="49">
        <v>1.6</v>
      </c>
      <c r="AV307" s="50">
        <f t="shared" si="334"/>
        <v>3.2653061224489797</v>
      </c>
      <c r="AW307" s="51">
        <v>3.2</v>
      </c>
      <c r="AX307" s="51">
        <f t="shared" si="347"/>
        <v>1.6</v>
      </c>
      <c r="AY307" s="50">
        <f t="shared" si="335"/>
        <v>3.2653061224489797</v>
      </c>
      <c r="AZ307" s="51">
        <v>3.5</v>
      </c>
      <c r="BA307" s="51">
        <f t="shared" si="348"/>
        <v>1.9</v>
      </c>
      <c r="BB307" s="50">
        <f t="shared" si="336"/>
        <v>3.8775510204081631</v>
      </c>
      <c r="BC307" s="51">
        <v>3.4</v>
      </c>
      <c r="BD307" s="51">
        <f t="shared" si="349"/>
        <v>1.7999999999999998</v>
      </c>
      <c r="BE307" s="50">
        <f t="shared" si="337"/>
        <v>3.6734693877551017</v>
      </c>
      <c r="BF307" s="51">
        <v>2.2999999999999998</v>
      </c>
      <c r="BG307" s="51">
        <f t="shared" si="350"/>
        <v>0.69999999999999973</v>
      </c>
      <c r="BH307" s="50">
        <f t="shared" si="338"/>
        <v>1.4285714285714282</v>
      </c>
      <c r="BI307" s="1">
        <v>22</v>
      </c>
      <c r="BJ307" s="106">
        <v>2.4420000000000002</v>
      </c>
      <c r="BK307" s="111">
        <v>5.1609999999999996</v>
      </c>
      <c r="BL307" s="111">
        <v>3.4409999999999998</v>
      </c>
      <c r="BM307" s="111">
        <v>6.48</v>
      </c>
      <c r="BN307" s="111">
        <v>10.081</v>
      </c>
      <c r="BO307" s="111">
        <v>8.641</v>
      </c>
      <c r="BP307" s="111">
        <v>12.644</v>
      </c>
      <c r="BQ307" s="111">
        <v>19.8</v>
      </c>
      <c r="BR307" s="111">
        <v>24.4</v>
      </c>
      <c r="BS307" s="106">
        <f t="shared" si="351"/>
        <v>1.5195000000000003</v>
      </c>
      <c r="BT307" s="111">
        <f t="shared" si="352"/>
        <v>3.6009999999999991</v>
      </c>
      <c r="BU307" s="111">
        <f t="shared" si="353"/>
        <v>5.1204999999999998</v>
      </c>
      <c r="BV307" s="111">
        <f t="shared" si="354"/>
        <v>2.1609999999999996</v>
      </c>
      <c r="BW307" s="111">
        <f t="shared" si="355"/>
        <v>3.6804999999999999</v>
      </c>
      <c r="BX307" s="111">
        <f t="shared" si="356"/>
        <v>7.1560000000000006</v>
      </c>
      <c r="BY307" s="111">
        <f t="shared" si="357"/>
        <v>5.4879999999999995</v>
      </c>
      <c r="BZ307" s="111">
        <f t="shared" si="358"/>
        <v>1.0779999999999994</v>
      </c>
      <c r="CA307" s="115">
        <f t="shared" si="359"/>
        <v>4.5999999999999979</v>
      </c>
      <c r="CB307" s="122">
        <f>BK307/$BJ307</f>
        <v>2.1134316134316129</v>
      </c>
      <c r="CC307" s="122">
        <f t="shared" ref="CC307" si="388">BL307/$BJ307</f>
        <v>1.4090909090909089</v>
      </c>
      <c r="CD307" s="122">
        <f t="shared" ref="CD307" si="389">BM307/$BJ307</f>
        <v>2.6535626535626538</v>
      </c>
      <c r="CE307" s="122">
        <f t="shared" ref="CE307" si="390">BN307/$BJ307</f>
        <v>4.1281736281736281</v>
      </c>
      <c r="CF307" s="122">
        <f t="shared" ref="CF307" si="391">BO307/$BJ307</f>
        <v>3.5384930384930384</v>
      </c>
      <c r="CG307" s="122">
        <f t="shared" ref="CG307" si="392">BP307/$BJ307</f>
        <v>5.1777231777231778</v>
      </c>
      <c r="CH307" s="122">
        <f t="shared" ref="CH307" si="393">BQ307/$BJ307</f>
        <v>8.108108108108107</v>
      </c>
      <c r="CI307" s="92">
        <f t="shared" ref="CI307" si="394">BR307/$BJ307</f>
        <v>9.9918099918099905</v>
      </c>
    </row>
    <row r="308" spans="2:87" x14ac:dyDescent="0.25">
      <c r="C308" s="10" t="s">
        <v>32</v>
      </c>
      <c r="E308" s="1">
        <f t="shared" si="327"/>
        <v>0</v>
      </c>
      <c r="G308" s="8">
        <f t="shared" si="328"/>
        <v>0</v>
      </c>
      <c r="H308" s="1">
        <v>7.6799999999999993E-2</v>
      </c>
      <c r="I308" s="25">
        <f t="shared" si="329"/>
        <v>3.8866396761133602E-5</v>
      </c>
      <c r="J308" s="1">
        <v>9.0899999999999995E-2</v>
      </c>
      <c r="K308" s="18">
        <f t="shared" si="330"/>
        <v>4.2476635514018687E-2</v>
      </c>
      <c r="L308" s="1">
        <v>8.6099999999999996E-2</v>
      </c>
      <c r="M308" s="25">
        <f t="shared" si="331"/>
        <v>4.0233644859813081E-2</v>
      </c>
      <c r="P308" s="1">
        <v>1100</v>
      </c>
      <c r="Q308" s="1">
        <v>680</v>
      </c>
      <c r="R308" s="8">
        <f t="shared" si="339"/>
        <v>420</v>
      </c>
      <c r="S308" s="1">
        <v>993</v>
      </c>
      <c r="T308" s="1">
        <v>609</v>
      </c>
      <c r="U308" s="8">
        <f t="shared" si="340"/>
        <v>384</v>
      </c>
      <c r="V308" s="1">
        <v>1215</v>
      </c>
      <c r="W308" s="1">
        <v>758</v>
      </c>
      <c r="X308" s="8">
        <f t="shared" si="341"/>
        <v>457</v>
      </c>
      <c r="AA308" s="8">
        <f t="shared" si="342"/>
        <v>0</v>
      </c>
      <c r="AD308" s="8">
        <f t="shared" si="343"/>
        <v>0</v>
      </c>
      <c r="AG308" s="8">
        <f t="shared" si="344"/>
        <v>0</v>
      </c>
      <c r="AJ308" s="1">
        <v>150</v>
      </c>
      <c r="AK308" s="8">
        <v>1629</v>
      </c>
      <c r="AQ308" s="40">
        <f t="shared" si="332"/>
        <v>0</v>
      </c>
      <c r="AR308" s="40">
        <f t="shared" si="345"/>
        <v>0</v>
      </c>
      <c r="AS308" s="40">
        <f t="shared" si="333"/>
        <v>0</v>
      </c>
      <c r="AT308" s="41">
        <f t="shared" si="346"/>
        <v>0</v>
      </c>
      <c r="AU308" s="49"/>
      <c r="AV308" s="50">
        <f t="shared" si="334"/>
        <v>0</v>
      </c>
      <c r="AW308" s="51"/>
      <c r="AX308" s="51">
        <f t="shared" si="347"/>
        <v>0</v>
      </c>
      <c r="AY308" s="50">
        <f t="shared" si="335"/>
        <v>0</v>
      </c>
      <c r="AZ308" s="51"/>
      <c r="BA308" s="51">
        <f t="shared" si="348"/>
        <v>0</v>
      </c>
      <c r="BB308" s="50">
        <f t="shared" si="336"/>
        <v>0</v>
      </c>
      <c r="BC308" s="51"/>
      <c r="BD308" s="51">
        <f t="shared" si="349"/>
        <v>0</v>
      </c>
      <c r="BE308" s="50">
        <f t="shared" si="337"/>
        <v>0</v>
      </c>
      <c r="BF308" s="51"/>
      <c r="BG308" s="51">
        <f t="shared" si="350"/>
        <v>0</v>
      </c>
      <c r="BH308" s="50">
        <f t="shared" si="338"/>
        <v>0</v>
      </c>
      <c r="BS308" s="106">
        <f t="shared" si="351"/>
        <v>0</v>
      </c>
      <c r="BT308" s="111">
        <f t="shared" si="352"/>
        <v>0</v>
      </c>
      <c r="BU308" s="111">
        <f t="shared" si="353"/>
        <v>0</v>
      </c>
      <c r="BV308" s="111">
        <f t="shared" si="354"/>
        <v>0</v>
      </c>
      <c r="BW308" s="111">
        <f t="shared" si="355"/>
        <v>0</v>
      </c>
      <c r="BX308" s="111">
        <f t="shared" si="356"/>
        <v>0</v>
      </c>
      <c r="BY308" s="111">
        <f t="shared" si="357"/>
        <v>0</v>
      </c>
      <c r="BZ308" s="111">
        <f t="shared" si="358"/>
        <v>0</v>
      </c>
      <c r="CA308" s="115">
        <f t="shared" si="359"/>
        <v>0</v>
      </c>
    </row>
    <row r="309" spans="2:87" x14ac:dyDescent="0.25">
      <c r="C309" s="10" t="s">
        <v>33</v>
      </c>
      <c r="E309" s="1">
        <f t="shared" si="327"/>
        <v>0</v>
      </c>
      <c r="G309" s="8">
        <f t="shared" si="328"/>
        <v>0</v>
      </c>
      <c r="I309" s="25">
        <f t="shared" si="329"/>
        <v>0</v>
      </c>
      <c r="J309" s="1">
        <v>9.3100000000000002E-2</v>
      </c>
      <c r="K309" s="18">
        <f t="shared" si="330"/>
        <v>4.3504672897196263E-2</v>
      </c>
      <c r="L309" s="1">
        <v>8.6999999999999994E-2</v>
      </c>
      <c r="M309" s="25">
        <f t="shared" si="331"/>
        <v>4.065420560747663E-2</v>
      </c>
      <c r="R309" s="8">
        <f t="shared" si="339"/>
        <v>0</v>
      </c>
      <c r="U309" s="8">
        <f t="shared" si="340"/>
        <v>0</v>
      </c>
      <c r="X309" s="8">
        <f t="shared" si="341"/>
        <v>0</v>
      </c>
      <c r="AA309" s="8">
        <f t="shared" si="342"/>
        <v>0</v>
      </c>
      <c r="AD309" s="8">
        <f t="shared" si="343"/>
        <v>0</v>
      </c>
      <c r="AG309" s="8">
        <f t="shared" si="344"/>
        <v>0</v>
      </c>
      <c r="AJ309" s="1">
        <v>134</v>
      </c>
      <c r="AK309" s="8">
        <v>1654</v>
      </c>
      <c r="AQ309" s="40">
        <f t="shared" si="332"/>
        <v>0</v>
      </c>
      <c r="AR309" s="40">
        <f t="shared" si="345"/>
        <v>0</v>
      </c>
      <c r="AS309" s="40">
        <f t="shared" si="333"/>
        <v>0</v>
      </c>
      <c r="AT309" s="41">
        <f t="shared" si="346"/>
        <v>0</v>
      </c>
      <c r="AU309" s="49"/>
      <c r="AV309" s="50">
        <f t="shared" si="334"/>
        <v>0</v>
      </c>
      <c r="AW309" s="51"/>
      <c r="AX309" s="51">
        <f t="shared" si="347"/>
        <v>0</v>
      </c>
      <c r="AY309" s="50">
        <f t="shared" si="335"/>
        <v>0</v>
      </c>
      <c r="AZ309" s="51"/>
      <c r="BA309" s="51">
        <f t="shared" si="348"/>
        <v>0</v>
      </c>
      <c r="BB309" s="50">
        <f t="shared" si="336"/>
        <v>0</v>
      </c>
      <c r="BC309" s="51"/>
      <c r="BD309" s="51">
        <f t="shared" si="349"/>
        <v>0</v>
      </c>
      <c r="BE309" s="50">
        <f t="shared" si="337"/>
        <v>0</v>
      </c>
      <c r="BF309" s="51"/>
      <c r="BG309" s="51">
        <f t="shared" si="350"/>
        <v>0</v>
      </c>
      <c r="BH309" s="50">
        <f t="shared" si="338"/>
        <v>0</v>
      </c>
      <c r="BS309" s="106">
        <f t="shared" si="351"/>
        <v>0</v>
      </c>
      <c r="BT309" s="111">
        <f t="shared" si="352"/>
        <v>0</v>
      </c>
      <c r="BU309" s="111">
        <f t="shared" si="353"/>
        <v>0</v>
      </c>
      <c r="BV309" s="111">
        <f t="shared" si="354"/>
        <v>0</v>
      </c>
      <c r="BW309" s="111">
        <f t="shared" si="355"/>
        <v>0</v>
      </c>
      <c r="BX309" s="111">
        <f t="shared" si="356"/>
        <v>0</v>
      </c>
      <c r="BY309" s="111">
        <f t="shared" si="357"/>
        <v>0</v>
      </c>
      <c r="BZ309" s="111">
        <f t="shared" si="358"/>
        <v>0</v>
      </c>
      <c r="CA309" s="115">
        <f t="shared" si="359"/>
        <v>0</v>
      </c>
    </row>
    <row r="310" spans="2:87" x14ac:dyDescent="0.25">
      <c r="C310" s="10" t="s">
        <v>34</v>
      </c>
      <c r="E310" s="1">
        <f t="shared" si="327"/>
        <v>0</v>
      </c>
      <c r="G310" s="8">
        <f t="shared" si="328"/>
        <v>0</v>
      </c>
      <c r="I310" s="25">
        <f t="shared" si="329"/>
        <v>0</v>
      </c>
      <c r="J310" s="1">
        <v>9.3700000000000006E-2</v>
      </c>
      <c r="K310" s="18">
        <f t="shared" si="330"/>
        <v>4.378504672897196E-2</v>
      </c>
      <c r="L310" s="1">
        <v>8.6800000000000002E-2</v>
      </c>
      <c r="M310" s="25">
        <f t="shared" si="331"/>
        <v>4.0560747663551402E-2</v>
      </c>
      <c r="R310" s="8">
        <f t="shared" si="339"/>
        <v>0</v>
      </c>
      <c r="U310" s="8">
        <f t="shared" si="340"/>
        <v>0</v>
      </c>
      <c r="X310" s="8">
        <f t="shared" si="341"/>
        <v>0</v>
      </c>
      <c r="AA310" s="8">
        <f t="shared" si="342"/>
        <v>0</v>
      </c>
      <c r="AD310" s="8">
        <f t="shared" si="343"/>
        <v>0</v>
      </c>
      <c r="AG310" s="8">
        <f t="shared" si="344"/>
        <v>0</v>
      </c>
      <c r="AJ310" s="1">
        <v>134</v>
      </c>
      <c r="AK310" s="8">
        <v>1654</v>
      </c>
      <c r="AQ310" s="40">
        <f t="shared" si="332"/>
        <v>0</v>
      </c>
      <c r="AR310" s="40">
        <f t="shared" si="345"/>
        <v>0</v>
      </c>
      <c r="AS310" s="40">
        <f t="shared" si="333"/>
        <v>0</v>
      </c>
      <c r="AT310" s="41">
        <f t="shared" si="346"/>
        <v>0</v>
      </c>
      <c r="AU310" s="49"/>
      <c r="AV310" s="50">
        <f t="shared" si="334"/>
        <v>0</v>
      </c>
      <c r="AW310" s="51"/>
      <c r="AX310" s="51">
        <f t="shared" si="347"/>
        <v>0</v>
      </c>
      <c r="AY310" s="50">
        <f t="shared" si="335"/>
        <v>0</v>
      </c>
      <c r="AZ310" s="51"/>
      <c r="BA310" s="51">
        <f t="shared" si="348"/>
        <v>0</v>
      </c>
      <c r="BB310" s="50">
        <f t="shared" si="336"/>
        <v>0</v>
      </c>
      <c r="BC310" s="51"/>
      <c r="BD310" s="51">
        <f t="shared" si="349"/>
        <v>0</v>
      </c>
      <c r="BE310" s="50">
        <f t="shared" si="337"/>
        <v>0</v>
      </c>
      <c r="BF310" s="51"/>
      <c r="BG310" s="51">
        <f t="shared" si="350"/>
        <v>0</v>
      </c>
      <c r="BH310" s="50">
        <f t="shared" si="338"/>
        <v>0</v>
      </c>
      <c r="BS310" s="106">
        <f t="shared" si="351"/>
        <v>0</v>
      </c>
      <c r="BT310" s="111">
        <f t="shared" si="352"/>
        <v>0</v>
      </c>
      <c r="BU310" s="111">
        <f t="shared" si="353"/>
        <v>0</v>
      </c>
      <c r="BV310" s="111">
        <f t="shared" si="354"/>
        <v>0</v>
      </c>
      <c r="BW310" s="111">
        <f t="shared" si="355"/>
        <v>0</v>
      </c>
      <c r="BX310" s="111">
        <f t="shared" si="356"/>
        <v>0</v>
      </c>
      <c r="BY310" s="111">
        <f t="shared" si="357"/>
        <v>0</v>
      </c>
      <c r="BZ310" s="111">
        <f t="shared" si="358"/>
        <v>0</v>
      </c>
      <c r="CA310" s="115">
        <f t="shared" si="359"/>
        <v>0</v>
      </c>
    </row>
    <row r="311" spans="2:87" x14ac:dyDescent="0.25">
      <c r="C311" s="10" t="s">
        <v>29</v>
      </c>
      <c r="E311" s="1">
        <f t="shared" si="327"/>
        <v>0</v>
      </c>
      <c r="G311" s="8">
        <f t="shared" si="328"/>
        <v>0</v>
      </c>
      <c r="I311" s="25">
        <f t="shared" si="329"/>
        <v>0</v>
      </c>
      <c r="K311" s="18">
        <f t="shared" si="330"/>
        <v>0</v>
      </c>
      <c r="M311" s="25">
        <f t="shared" si="331"/>
        <v>0</v>
      </c>
      <c r="R311" s="8">
        <f t="shared" si="339"/>
        <v>0</v>
      </c>
      <c r="U311" s="8">
        <f t="shared" si="340"/>
        <v>0</v>
      </c>
      <c r="X311" s="8">
        <f t="shared" si="341"/>
        <v>0</v>
      </c>
      <c r="AA311" s="8">
        <f t="shared" si="342"/>
        <v>0</v>
      </c>
      <c r="AD311" s="8">
        <f t="shared" si="343"/>
        <v>0</v>
      </c>
      <c r="AG311" s="8">
        <f t="shared" si="344"/>
        <v>0</v>
      </c>
      <c r="AQ311" s="40">
        <f t="shared" si="332"/>
        <v>0</v>
      </c>
      <c r="AR311" s="40">
        <f t="shared" si="345"/>
        <v>0</v>
      </c>
      <c r="AS311" s="40">
        <f t="shared" si="333"/>
        <v>0</v>
      </c>
      <c r="AT311" s="41">
        <f t="shared" si="346"/>
        <v>0</v>
      </c>
      <c r="AU311" s="49"/>
      <c r="AV311" s="50">
        <f t="shared" si="334"/>
        <v>0</v>
      </c>
      <c r="AW311" s="51"/>
      <c r="AX311" s="51">
        <f t="shared" si="347"/>
        <v>0</v>
      </c>
      <c r="AY311" s="50">
        <f t="shared" si="335"/>
        <v>0</v>
      </c>
      <c r="AZ311" s="51"/>
      <c r="BA311" s="51">
        <f t="shared" si="348"/>
        <v>0</v>
      </c>
      <c r="BB311" s="50">
        <f t="shared" si="336"/>
        <v>0</v>
      </c>
      <c r="BC311" s="51"/>
      <c r="BD311" s="51">
        <f t="shared" si="349"/>
        <v>0</v>
      </c>
      <c r="BE311" s="50">
        <f t="shared" si="337"/>
        <v>0</v>
      </c>
      <c r="BF311" s="51"/>
      <c r="BG311" s="51">
        <f t="shared" si="350"/>
        <v>0</v>
      </c>
      <c r="BH311" s="50">
        <f t="shared" si="338"/>
        <v>0</v>
      </c>
      <c r="BS311" s="106">
        <f t="shared" si="351"/>
        <v>0</v>
      </c>
      <c r="BT311" s="111">
        <f t="shared" si="352"/>
        <v>0</v>
      </c>
      <c r="BU311" s="111">
        <f t="shared" si="353"/>
        <v>0</v>
      </c>
      <c r="BV311" s="111">
        <f t="shared" si="354"/>
        <v>0</v>
      </c>
      <c r="BW311" s="111">
        <f t="shared" si="355"/>
        <v>0</v>
      </c>
      <c r="BX311" s="111">
        <f t="shared" si="356"/>
        <v>0</v>
      </c>
      <c r="BY311" s="111">
        <f t="shared" si="357"/>
        <v>0</v>
      </c>
      <c r="BZ311" s="111">
        <f t="shared" si="358"/>
        <v>0</v>
      </c>
      <c r="CA311" s="115">
        <f t="shared" si="359"/>
        <v>0</v>
      </c>
    </row>
    <row r="312" spans="2:87" x14ac:dyDescent="0.25">
      <c r="C312" s="10" t="s">
        <v>30</v>
      </c>
      <c r="E312" s="1">
        <f t="shared" si="327"/>
        <v>0</v>
      </c>
      <c r="G312" s="8">
        <f t="shared" si="328"/>
        <v>0</v>
      </c>
      <c r="I312" s="25">
        <f t="shared" si="329"/>
        <v>0</v>
      </c>
      <c r="K312" s="18">
        <f t="shared" si="330"/>
        <v>0</v>
      </c>
      <c r="M312" s="25">
        <f t="shared" si="331"/>
        <v>0</v>
      </c>
      <c r="R312" s="8">
        <f t="shared" si="339"/>
        <v>0</v>
      </c>
      <c r="U312" s="8">
        <f t="shared" si="340"/>
        <v>0</v>
      </c>
      <c r="X312" s="8">
        <f t="shared" si="341"/>
        <v>0</v>
      </c>
      <c r="AA312" s="8">
        <f t="shared" si="342"/>
        <v>0</v>
      </c>
      <c r="AD312" s="8">
        <f t="shared" si="343"/>
        <v>0</v>
      </c>
      <c r="AG312" s="8">
        <f t="shared" si="344"/>
        <v>0</v>
      </c>
      <c r="AQ312" s="40">
        <f t="shared" si="332"/>
        <v>0</v>
      </c>
      <c r="AR312" s="40">
        <f t="shared" si="345"/>
        <v>0</v>
      </c>
      <c r="AS312" s="40">
        <f t="shared" si="333"/>
        <v>0</v>
      </c>
      <c r="AT312" s="41">
        <f t="shared" si="346"/>
        <v>0</v>
      </c>
      <c r="AU312" s="49"/>
      <c r="AV312" s="50">
        <f t="shared" si="334"/>
        <v>0</v>
      </c>
      <c r="AW312" s="51"/>
      <c r="AX312" s="51">
        <f t="shared" si="347"/>
        <v>0</v>
      </c>
      <c r="AY312" s="50">
        <f t="shared" si="335"/>
        <v>0</v>
      </c>
      <c r="AZ312" s="51"/>
      <c r="BA312" s="51">
        <f t="shared" si="348"/>
        <v>0</v>
      </c>
      <c r="BB312" s="50">
        <f t="shared" si="336"/>
        <v>0</v>
      </c>
      <c r="BC312" s="51"/>
      <c r="BD312" s="51">
        <f t="shared" si="349"/>
        <v>0</v>
      </c>
      <c r="BE312" s="50">
        <f t="shared" si="337"/>
        <v>0</v>
      </c>
      <c r="BF312" s="51"/>
      <c r="BG312" s="51">
        <f t="shared" si="350"/>
        <v>0</v>
      </c>
      <c r="BH312" s="50">
        <f t="shared" si="338"/>
        <v>0</v>
      </c>
      <c r="BS312" s="106">
        <f t="shared" si="351"/>
        <v>0</v>
      </c>
      <c r="BT312" s="111">
        <f t="shared" si="352"/>
        <v>0</v>
      </c>
      <c r="BU312" s="111">
        <f t="shared" si="353"/>
        <v>0</v>
      </c>
      <c r="BV312" s="111">
        <f t="shared" si="354"/>
        <v>0</v>
      </c>
      <c r="BW312" s="111">
        <f t="shared" si="355"/>
        <v>0</v>
      </c>
      <c r="BX312" s="111">
        <f t="shared" si="356"/>
        <v>0</v>
      </c>
      <c r="BY312" s="111">
        <f t="shared" si="357"/>
        <v>0</v>
      </c>
      <c r="BZ312" s="111">
        <f t="shared" si="358"/>
        <v>0</v>
      </c>
      <c r="CA312" s="115">
        <f t="shared" si="359"/>
        <v>0</v>
      </c>
    </row>
    <row r="313" spans="2:87" x14ac:dyDescent="0.25">
      <c r="C313" s="10" t="s">
        <v>10</v>
      </c>
      <c r="E313" s="1">
        <f t="shared" si="327"/>
        <v>0</v>
      </c>
      <c r="G313" s="8">
        <f t="shared" si="328"/>
        <v>0</v>
      </c>
      <c r="I313" s="25">
        <f t="shared" si="329"/>
        <v>0</v>
      </c>
      <c r="K313" s="18">
        <f t="shared" si="330"/>
        <v>0</v>
      </c>
      <c r="M313" s="25">
        <f t="shared" si="331"/>
        <v>0</v>
      </c>
      <c r="R313" s="8">
        <f t="shared" si="339"/>
        <v>0</v>
      </c>
      <c r="U313" s="8">
        <f t="shared" si="340"/>
        <v>0</v>
      </c>
      <c r="X313" s="8">
        <f t="shared" si="341"/>
        <v>0</v>
      </c>
      <c r="AA313" s="8">
        <f t="shared" si="342"/>
        <v>0</v>
      </c>
      <c r="AD313" s="8">
        <f t="shared" si="343"/>
        <v>0</v>
      </c>
      <c r="AG313" s="8">
        <f t="shared" si="344"/>
        <v>0</v>
      </c>
      <c r="AQ313" s="40">
        <f t="shared" si="332"/>
        <v>0</v>
      </c>
      <c r="AR313" s="40">
        <f t="shared" si="345"/>
        <v>0</v>
      </c>
      <c r="AS313" s="40">
        <f t="shared" si="333"/>
        <v>0</v>
      </c>
      <c r="AT313" s="41">
        <f t="shared" si="346"/>
        <v>0</v>
      </c>
      <c r="AU313" s="49"/>
      <c r="AV313" s="50">
        <f t="shared" si="334"/>
        <v>0</v>
      </c>
      <c r="AW313" s="51"/>
      <c r="AX313" s="51">
        <f t="shared" si="347"/>
        <v>0</v>
      </c>
      <c r="AY313" s="50">
        <f t="shared" si="335"/>
        <v>0</v>
      </c>
      <c r="AZ313" s="51"/>
      <c r="BA313" s="51">
        <f t="shared" si="348"/>
        <v>0</v>
      </c>
      <c r="BB313" s="50">
        <f t="shared" si="336"/>
        <v>0</v>
      </c>
      <c r="BC313" s="51"/>
      <c r="BD313" s="51">
        <f t="shared" si="349"/>
        <v>0</v>
      </c>
      <c r="BE313" s="50">
        <f t="shared" si="337"/>
        <v>0</v>
      </c>
      <c r="BF313" s="51"/>
      <c r="BG313" s="51">
        <f t="shared" si="350"/>
        <v>0</v>
      </c>
      <c r="BH313" s="50">
        <f t="shared" si="338"/>
        <v>0</v>
      </c>
      <c r="BS313" s="106">
        <f t="shared" si="351"/>
        <v>0</v>
      </c>
      <c r="BT313" s="111">
        <f t="shared" si="352"/>
        <v>0</v>
      </c>
      <c r="BU313" s="111">
        <f t="shared" si="353"/>
        <v>0</v>
      </c>
      <c r="BV313" s="111">
        <f t="shared" si="354"/>
        <v>0</v>
      </c>
      <c r="BW313" s="111">
        <f t="shared" si="355"/>
        <v>0</v>
      </c>
      <c r="BX313" s="111">
        <f t="shared" si="356"/>
        <v>0</v>
      </c>
      <c r="BY313" s="111">
        <f t="shared" si="357"/>
        <v>0</v>
      </c>
      <c r="BZ313" s="111">
        <f t="shared" si="358"/>
        <v>0</v>
      </c>
      <c r="CA313" s="115">
        <f t="shared" si="359"/>
        <v>0</v>
      </c>
    </row>
    <row r="314" spans="2:87" x14ac:dyDescent="0.25">
      <c r="C314" s="10" t="s">
        <v>35</v>
      </c>
      <c r="E314" s="1">
        <f t="shared" si="327"/>
        <v>0</v>
      </c>
      <c r="G314" s="8">
        <f t="shared" si="328"/>
        <v>0</v>
      </c>
      <c r="I314" s="25">
        <f t="shared" si="329"/>
        <v>0</v>
      </c>
      <c r="K314" s="18">
        <f t="shared" si="330"/>
        <v>0</v>
      </c>
      <c r="M314" s="25">
        <f t="shared" si="331"/>
        <v>0</v>
      </c>
      <c r="R314" s="8">
        <f t="shared" si="339"/>
        <v>0</v>
      </c>
      <c r="U314" s="8">
        <f t="shared" si="340"/>
        <v>0</v>
      </c>
      <c r="X314" s="8">
        <f t="shared" si="341"/>
        <v>0</v>
      </c>
      <c r="AA314" s="8">
        <f t="shared" si="342"/>
        <v>0</v>
      </c>
      <c r="AD314" s="8">
        <f t="shared" si="343"/>
        <v>0</v>
      </c>
      <c r="AG314" s="8">
        <f t="shared" si="344"/>
        <v>0</v>
      </c>
      <c r="AQ314" s="40">
        <f t="shared" si="332"/>
        <v>0</v>
      </c>
      <c r="AR314" s="40">
        <f t="shared" si="345"/>
        <v>0</v>
      </c>
      <c r="AS314" s="40">
        <f t="shared" si="333"/>
        <v>0</v>
      </c>
      <c r="AT314" s="41">
        <f t="shared" si="346"/>
        <v>0</v>
      </c>
      <c r="AU314" s="49"/>
      <c r="AV314" s="50">
        <f t="shared" si="334"/>
        <v>0</v>
      </c>
      <c r="AW314" s="51"/>
      <c r="AX314" s="51">
        <f t="shared" si="347"/>
        <v>0</v>
      </c>
      <c r="AY314" s="50">
        <f t="shared" si="335"/>
        <v>0</v>
      </c>
      <c r="AZ314" s="51"/>
      <c r="BA314" s="51">
        <f t="shared" si="348"/>
        <v>0</v>
      </c>
      <c r="BB314" s="50">
        <f t="shared" si="336"/>
        <v>0</v>
      </c>
      <c r="BC314" s="51"/>
      <c r="BD314" s="51">
        <f t="shared" si="349"/>
        <v>0</v>
      </c>
      <c r="BE314" s="50">
        <f t="shared" si="337"/>
        <v>0</v>
      </c>
      <c r="BF314" s="51"/>
      <c r="BG314" s="51">
        <f t="shared" si="350"/>
        <v>0</v>
      </c>
      <c r="BH314" s="50">
        <f t="shared" si="338"/>
        <v>0</v>
      </c>
      <c r="BS314" s="106">
        <f t="shared" si="351"/>
        <v>0</v>
      </c>
      <c r="BT314" s="111">
        <f t="shared" si="352"/>
        <v>0</v>
      </c>
      <c r="BU314" s="111">
        <f t="shared" si="353"/>
        <v>0</v>
      </c>
      <c r="BV314" s="111">
        <f t="shared" si="354"/>
        <v>0</v>
      </c>
      <c r="BW314" s="111">
        <f t="shared" si="355"/>
        <v>0</v>
      </c>
      <c r="BX314" s="111">
        <f t="shared" si="356"/>
        <v>0</v>
      </c>
      <c r="BY314" s="111">
        <f t="shared" si="357"/>
        <v>0</v>
      </c>
      <c r="BZ314" s="111">
        <f t="shared" si="358"/>
        <v>0</v>
      </c>
      <c r="CA314" s="115">
        <f t="shared" si="359"/>
        <v>0</v>
      </c>
    </row>
    <row r="315" spans="2:87" x14ac:dyDescent="0.25">
      <c r="C315" s="10" t="s">
        <v>36</v>
      </c>
      <c r="E315" s="1">
        <f t="shared" si="327"/>
        <v>0</v>
      </c>
      <c r="G315" s="8">
        <f t="shared" si="328"/>
        <v>0</v>
      </c>
      <c r="I315" s="25">
        <f t="shared" si="329"/>
        <v>0</v>
      </c>
      <c r="J315" s="1">
        <v>5.3499999999999999E-2</v>
      </c>
      <c r="K315" s="18">
        <f t="shared" si="330"/>
        <v>2.4999999999999998E-2</v>
      </c>
      <c r="M315" s="25">
        <f t="shared" si="331"/>
        <v>0</v>
      </c>
      <c r="R315" s="8">
        <f t="shared" si="339"/>
        <v>0</v>
      </c>
      <c r="U315" s="8">
        <f t="shared" si="340"/>
        <v>0</v>
      </c>
      <c r="X315" s="8">
        <f t="shared" si="341"/>
        <v>0</v>
      </c>
      <c r="AA315" s="8">
        <f t="shared" si="342"/>
        <v>0</v>
      </c>
      <c r="AD315" s="8">
        <f t="shared" si="343"/>
        <v>0</v>
      </c>
      <c r="AG315" s="8">
        <f t="shared" si="344"/>
        <v>0</v>
      </c>
      <c r="AQ315" s="40">
        <f t="shared" si="332"/>
        <v>0</v>
      </c>
      <c r="AR315" s="40">
        <f t="shared" si="345"/>
        <v>0</v>
      </c>
      <c r="AS315" s="40">
        <f t="shared" si="333"/>
        <v>0</v>
      </c>
      <c r="AT315" s="41">
        <f t="shared" si="346"/>
        <v>0</v>
      </c>
      <c r="AU315" s="49"/>
      <c r="AV315" s="50">
        <f t="shared" si="334"/>
        <v>0</v>
      </c>
      <c r="AW315" s="51"/>
      <c r="AX315" s="51">
        <f t="shared" si="347"/>
        <v>0</v>
      </c>
      <c r="AY315" s="50">
        <f t="shared" si="335"/>
        <v>0</v>
      </c>
      <c r="AZ315" s="51"/>
      <c r="BA315" s="51">
        <f t="shared" si="348"/>
        <v>0</v>
      </c>
      <c r="BB315" s="50">
        <f t="shared" si="336"/>
        <v>0</v>
      </c>
      <c r="BC315" s="51"/>
      <c r="BD315" s="51">
        <f t="shared" si="349"/>
        <v>0</v>
      </c>
      <c r="BE315" s="50">
        <f t="shared" si="337"/>
        <v>0</v>
      </c>
      <c r="BF315" s="51"/>
      <c r="BG315" s="51">
        <f t="shared" si="350"/>
        <v>0</v>
      </c>
      <c r="BH315" s="50">
        <f t="shared" si="338"/>
        <v>0</v>
      </c>
      <c r="BS315" s="106">
        <f t="shared" si="351"/>
        <v>0</v>
      </c>
      <c r="BT315" s="111">
        <f t="shared" si="352"/>
        <v>0</v>
      </c>
      <c r="BU315" s="111">
        <f t="shared" si="353"/>
        <v>0</v>
      </c>
      <c r="BV315" s="111">
        <f t="shared" si="354"/>
        <v>0</v>
      </c>
      <c r="BW315" s="111">
        <f t="shared" si="355"/>
        <v>0</v>
      </c>
      <c r="BX315" s="111">
        <f t="shared" si="356"/>
        <v>0</v>
      </c>
      <c r="BY315" s="111">
        <f t="shared" si="357"/>
        <v>0</v>
      </c>
      <c r="BZ315" s="111">
        <f t="shared" si="358"/>
        <v>0</v>
      </c>
      <c r="CA315" s="115">
        <f t="shared" si="359"/>
        <v>0</v>
      </c>
    </row>
    <row r="316" spans="2:87" x14ac:dyDescent="0.25">
      <c r="B316" s="5" t="s">
        <v>14</v>
      </c>
      <c r="C316" s="10" t="s">
        <v>31</v>
      </c>
      <c r="E316" s="1">
        <f t="shared" si="327"/>
        <v>0</v>
      </c>
      <c r="G316" s="8">
        <f t="shared" si="328"/>
        <v>0</v>
      </c>
      <c r="H316" s="1">
        <v>7.6300000000000007E-2</v>
      </c>
      <c r="I316" s="25">
        <f t="shared" si="329"/>
        <v>3.8613360323886645E-5</v>
      </c>
      <c r="J316" s="1">
        <v>9.4399999999999998E-2</v>
      </c>
      <c r="K316" s="18">
        <f t="shared" si="330"/>
        <v>4.4112149532710275E-2</v>
      </c>
      <c r="L316" s="1">
        <v>8.6699999999999999E-2</v>
      </c>
      <c r="M316" s="25">
        <f t="shared" si="331"/>
        <v>4.0514018691588785E-2</v>
      </c>
      <c r="N316" s="1" t="s">
        <v>43</v>
      </c>
      <c r="P316" s="1">
        <v>1081</v>
      </c>
      <c r="Q316" s="1">
        <v>684</v>
      </c>
      <c r="R316" s="8">
        <f t="shared" si="339"/>
        <v>397</v>
      </c>
      <c r="S316" s="1">
        <v>977</v>
      </c>
      <c r="T316" s="1">
        <v>607</v>
      </c>
      <c r="U316" s="8">
        <f t="shared" si="340"/>
        <v>370</v>
      </c>
      <c r="V316" s="1">
        <v>1186</v>
      </c>
      <c r="W316" s="1">
        <v>762</v>
      </c>
      <c r="X316" s="8">
        <f t="shared" si="341"/>
        <v>424</v>
      </c>
      <c r="AA316" s="8">
        <f t="shared" si="342"/>
        <v>0</v>
      </c>
      <c r="AD316" s="8">
        <f t="shared" si="343"/>
        <v>0</v>
      </c>
      <c r="AG316" s="8">
        <f t="shared" si="344"/>
        <v>0</v>
      </c>
      <c r="AJ316" s="1">
        <v>133</v>
      </c>
      <c r="AK316" s="8">
        <v>1656</v>
      </c>
      <c r="AP316" s="1">
        <v>62.9</v>
      </c>
      <c r="AQ316" s="40">
        <f t="shared" si="332"/>
        <v>6.340725806451613</v>
      </c>
      <c r="AR316" s="40">
        <f t="shared" si="345"/>
        <v>44.032818100358426</v>
      </c>
      <c r="AS316" s="40">
        <f t="shared" si="333"/>
        <v>11.413306451612904</v>
      </c>
      <c r="AT316" s="41">
        <f t="shared" si="346"/>
        <v>79.259072580645167</v>
      </c>
      <c r="AU316" s="49">
        <v>1.7</v>
      </c>
      <c r="AV316" s="50">
        <f t="shared" si="334"/>
        <v>3.4693877551020407</v>
      </c>
      <c r="AW316" s="51">
        <v>3.3</v>
      </c>
      <c r="AX316" s="51">
        <f t="shared" si="347"/>
        <v>1.5999999999999999</v>
      </c>
      <c r="AY316" s="50">
        <f t="shared" si="335"/>
        <v>3.2653061224489792</v>
      </c>
      <c r="AZ316" s="51">
        <v>3.7</v>
      </c>
      <c r="BA316" s="51">
        <f t="shared" si="348"/>
        <v>2</v>
      </c>
      <c r="BB316" s="50">
        <f t="shared" si="336"/>
        <v>4.0816326530612246</v>
      </c>
      <c r="BC316" s="51">
        <v>3.6</v>
      </c>
      <c r="BD316" s="51">
        <f t="shared" si="349"/>
        <v>1.9000000000000001</v>
      </c>
      <c r="BE316" s="50">
        <f t="shared" si="337"/>
        <v>3.8775510204081636</v>
      </c>
      <c r="BF316" s="51">
        <v>2.8</v>
      </c>
      <c r="BG316" s="51">
        <f t="shared" si="350"/>
        <v>1.0999999999999999</v>
      </c>
      <c r="BH316" s="50">
        <f t="shared" si="338"/>
        <v>2.2448979591836733</v>
      </c>
      <c r="BI316" s="1">
        <v>22</v>
      </c>
      <c r="BJ316" s="106">
        <v>2.3610000000000002</v>
      </c>
      <c r="BK316" s="111">
        <v>5.0010000000000003</v>
      </c>
      <c r="BL316" s="111">
        <v>3.36</v>
      </c>
      <c r="BM316" s="111">
        <v>6.2409999999999997</v>
      </c>
      <c r="BN316" s="111">
        <v>9.76</v>
      </c>
      <c r="BO316" s="111">
        <v>8.3209999999999997</v>
      </c>
      <c r="BP316" s="111">
        <v>12.242000000000001</v>
      </c>
      <c r="BQ316" s="111">
        <v>19.2</v>
      </c>
      <c r="BR316" s="111">
        <v>23.6</v>
      </c>
      <c r="BS316" s="106">
        <f t="shared" si="351"/>
        <v>1.4404999999999999</v>
      </c>
      <c r="BT316" s="111">
        <f t="shared" si="352"/>
        <v>3.5190000000000001</v>
      </c>
      <c r="BU316" s="111">
        <f t="shared" si="353"/>
        <v>4.9595000000000002</v>
      </c>
      <c r="BV316" s="111">
        <f t="shared" si="354"/>
        <v>2.08</v>
      </c>
      <c r="BW316" s="111">
        <f t="shared" si="355"/>
        <v>3.5205000000000002</v>
      </c>
      <c r="BX316" s="111">
        <f t="shared" si="356"/>
        <v>6.9579999999999984</v>
      </c>
      <c r="BY316" s="111">
        <f t="shared" si="357"/>
        <v>5.2840000000000025</v>
      </c>
      <c r="BZ316" s="111">
        <f t="shared" si="358"/>
        <v>1.1959999999999988</v>
      </c>
      <c r="CA316" s="115">
        <f t="shared" si="359"/>
        <v>4.4000000000000021</v>
      </c>
      <c r="CB316" s="122">
        <f>BK316/$BJ316</f>
        <v>2.1181702668360862</v>
      </c>
      <c r="CC316" s="122">
        <f t="shared" ref="CC316" si="395">BL316/$BJ316</f>
        <v>1.4231257941550188</v>
      </c>
      <c r="CD316" s="122">
        <f t="shared" ref="CD316" si="396">BM316/$BJ316</f>
        <v>2.643371452774248</v>
      </c>
      <c r="CE316" s="122">
        <f t="shared" ref="CE316" si="397">BN316/$BJ316</f>
        <v>4.1338415925455312</v>
      </c>
      <c r="CF316" s="122">
        <f t="shared" ref="CF316" si="398">BO316/$BJ316</f>
        <v>3.5243540872511643</v>
      </c>
      <c r="CG316" s="122">
        <f t="shared" ref="CG316" si="399">BP316/$BJ316</f>
        <v>5.1850910631088523</v>
      </c>
      <c r="CH316" s="122">
        <f t="shared" ref="CH316" si="400">BQ316/$BJ316</f>
        <v>8.1321473951715362</v>
      </c>
      <c r="CI316" s="92">
        <f t="shared" ref="CI316" si="401">BR316/$BJ316</f>
        <v>9.9957645065650151</v>
      </c>
    </row>
    <row r="317" spans="2:87" x14ac:dyDescent="0.25">
      <c r="C317" s="10" t="s">
        <v>32</v>
      </c>
      <c r="E317" s="1">
        <f t="shared" si="327"/>
        <v>0</v>
      </c>
      <c r="G317" s="8">
        <f t="shared" si="328"/>
        <v>0</v>
      </c>
      <c r="H317" s="1">
        <v>7.7200000000000005E-2</v>
      </c>
      <c r="I317" s="25">
        <f t="shared" si="329"/>
        <v>3.9068825910931178E-5</v>
      </c>
      <c r="J317" s="1">
        <v>9.2200000000000004E-2</v>
      </c>
      <c r="K317" s="18">
        <f t="shared" si="330"/>
        <v>4.3084112149532706E-2</v>
      </c>
      <c r="L317" s="1">
        <v>8.6099999999999996E-2</v>
      </c>
      <c r="M317" s="25">
        <f t="shared" si="331"/>
        <v>4.0233644859813081E-2</v>
      </c>
      <c r="P317" s="1">
        <v>1114</v>
      </c>
      <c r="Q317" s="1">
        <v>670</v>
      </c>
      <c r="R317" s="8">
        <f t="shared" si="339"/>
        <v>444</v>
      </c>
      <c r="S317" s="1">
        <v>1004</v>
      </c>
      <c r="T317" s="1">
        <v>602</v>
      </c>
      <c r="U317" s="8">
        <f t="shared" si="340"/>
        <v>402</v>
      </c>
      <c r="V317" s="1">
        <v>1224</v>
      </c>
      <c r="W317" s="1">
        <v>753</v>
      </c>
      <c r="X317" s="8">
        <f t="shared" si="341"/>
        <v>471</v>
      </c>
      <c r="AA317" s="8">
        <f t="shared" si="342"/>
        <v>0</v>
      </c>
      <c r="AD317" s="8">
        <f t="shared" si="343"/>
        <v>0</v>
      </c>
      <c r="AG317" s="8">
        <f t="shared" si="344"/>
        <v>0</v>
      </c>
      <c r="AJ317" s="1">
        <v>134</v>
      </c>
      <c r="AK317" s="8">
        <v>1651</v>
      </c>
      <c r="AQ317" s="40">
        <f t="shared" si="332"/>
        <v>0</v>
      </c>
      <c r="AR317" s="40">
        <f t="shared" si="345"/>
        <v>0</v>
      </c>
      <c r="AS317" s="40">
        <f t="shared" si="333"/>
        <v>0</v>
      </c>
      <c r="AT317" s="41">
        <f t="shared" si="346"/>
        <v>0</v>
      </c>
      <c r="AU317" s="49"/>
      <c r="AV317" s="50">
        <f t="shared" si="334"/>
        <v>0</v>
      </c>
      <c r="AW317" s="51"/>
      <c r="AX317" s="51">
        <f t="shared" si="347"/>
        <v>0</v>
      </c>
      <c r="AY317" s="50">
        <f t="shared" si="335"/>
        <v>0</v>
      </c>
      <c r="AZ317" s="51"/>
      <c r="BA317" s="51">
        <f t="shared" si="348"/>
        <v>0</v>
      </c>
      <c r="BB317" s="50">
        <f t="shared" si="336"/>
        <v>0</v>
      </c>
      <c r="BC317" s="51"/>
      <c r="BD317" s="51">
        <f t="shared" si="349"/>
        <v>0</v>
      </c>
      <c r="BE317" s="50">
        <f t="shared" si="337"/>
        <v>0</v>
      </c>
      <c r="BF317" s="51"/>
      <c r="BG317" s="51">
        <f t="shared" si="350"/>
        <v>0</v>
      </c>
      <c r="BH317" s="50">
        <f t="shared" si="338"/>
        <v>0</v>
      </c>
      <c r="BS317" s="106">
        <f t="shared" si="351"/>
        <v>0</v>
      </c>
      <c r="BT317" s="111">
        <f t="shared" si="352"/>
        <v>0</v>
      </c>
      <c r="BU317" s="111">
        <f t="shared" si="353"/>
        <v>0</v>
      </c>
      <c r="BV317" s="111">
        <f t="shared" si="354"/>
        <v>0</v>
      </c>
      <c r="BW317" s="111">
        <f t="shared" si="355"/>
        <v>0</v>
      </c>
      <c r="BX317" s="111">
        <f t="shared" si="356"/>
        <v>0</v>
      </c>
      <c r="BY317" s="111">
        <f t="shared" si="357"/>
        <v>0</v>
      </c>
      <c r="BZ317" s="111">
        <f t="shared" si="358"/>
        <v>0</v>
      </c>
      <c r="CA317" s="115">
        <f t="shared" si="359"/>
        <v>0</v>
      </c>
    </row>
    <row r="318" spans="2:87" x14ac:dyDescent="0.25">
      <c r="C318" s="10" t="s">
        <v>33</v>
      </c>
      <c r="E318" s="1">
        <f t="shared" si="327"/>
        <v>0</v>
      </c>
      <c r="G318" s="8">
        <f t="shared" si="328"/>
        <v>0</v>
      </c>
      <c r="I318" s="25">
        <f t="shared" si="329"/>
        <v>0</v>
      </c>
      <c r="J318" s="1">
        <v>9.4500000000000001E-2</v>
      </c>
      <c r="K318" s="18">
        <f t="shared" si="330"/>
        <v>4.4158878504672892E-2</v>
      </c>
      <c r="L318" s="1">
        <v>8.7099999999999997E-2</v>
      </c>
      <c r="M318" s="25">
        <f t="shared" si="331"/>
        <v>4.0700934579439248E-2</v>
      </c>
      <c r="R318" s="8">
        <f t="shared" si="339"/>
        <v>0</v>
      </c>
      <c r="U318" s="8">
        <f t="shared" si="340"/>
        <v>0</v>
      </c>
      <c r="X318" s="8">
        <f t="shared" si="341"/>
        <v>0</v>
      </c>
      <c r="AA318" s="8">
        <f t="shared" si="342"/>
        <v>0</v>
      </c>
      <c r="AD318" s="8">
        <f t="shared" si="343"/>
        <v>0</v>
      </c>
      <c r="AG318" s="8">
        <f t="shared" si="344"/>
        <v>0</v>
      </c>
      <c r="AJ318" s="1">
        <v>131</v>
      </c>
      <c r="AK318" s="8">
        <v>1658</v>
      </c>
      <c r="AQ318" s="40">
        <f t="shared" si="332"/>
        <v>0</v>
      </c>
      <c r="AR318" s="40">
        <f t="shared" si="345"/>
        <v>0</v>
      </c>
      <c r="AS318" s="40">
        <f t="shared" si="333"/>
        <v>0</v>
      </c>
      <c r="AT318" s="41">
        <f t="shared" si="346"/>
        <v>0</v>
      </c>
      <c r="AU318" s="49"/>
      <c r="AV318" s="50">
        <f t="shared" si="334"/>
        <v>0</v>
      </c>
      <c r="AW318" s="51"/>
      <c r="AX318" s="51">
        <f t="shared" si="347"/>
        <v>0</v>
      </c>
      <c r="AY318" s="50">
        <f t="shared" si="335"/>
        <v>0</v>
      </c>
      <c r="AZ318" s="51"/>
      <c r="BA318" s="51">
        <f t="shared" si="348"/>
        <v>0</v>
      </c>
      <c r="BB318" s="50">
        <f t="shared" si="336"/>
        <v>0</v>
      </c>
      <c r="BC318" s="51"/>
      <c r="BD318" s="51">
        <f t="shared" si="349"/>
        <v>0</v>
      </c>
      <c r="BE318" s="50">
        <f t="shared" si="337"/>
        <v>0</v>
      </c>
      <c r="BF318" s="51"/>
      <c r="BG318" s="51">
        <f t="shared" si="350"/>
        <v>0</v>
      </c>
      <c r="BH318" s="50">
        <f t="shared" si="338"/>
        <v>0</v>
      </c>
      <c r="BS318" s="106">
        <f t="shared" si="351"/>
        <v>0</v>
      </c>
      <c r="BT318" s="111">
        <f t="shared" si="352"/>
        <v>0</v>
      </c>
      <c r="BU318" s="111">
        <f t="shared" si="353"/>
        <v>0</v>
      </c>
      <c r="BV318" s="111">
        <f t="shared" si="354"/>
        <v>0</v>
      </c>
      <c r="BW318" s="111">
        <f t="shared" si="355"/>
        <v>0</v>
      </c>
      <c r="BX318" s="111">
        <f t="shared" si="356"/>
        <v>0</v>
      </c>
      <c r="BY318" s="111">
        <f t="shared" si="357"/>
        <v>0</v>
      </c>
      <c r="BZ318" s="111">
        <f t="shared" si="358"/>
        <v>0</v>
      </c>
      <c r="CA318" s="115">
        <f t="shared" si="359"/>
        <v>0</v>
      </c>
    </row>
    <row r="319" spans="2:87" x14ac:dyDescent="0.25">
      <c r="C319" s="10" t="s">
        <v>34</v>
      </c>
      <c r="E319" s="1">
        <f t="shared" si="327"/>
        <v>0</v>
      </c>
      <c r="G319" s="8">
        <f t="shared" si="328"/>
        <v>0</v>
      </c>
      <c r="I319" s="25">
        <f t="shared" si="329"/>
        <v>0</v>
      </c>
      <c r="J319" s="1">
        <v>9.5799999999999996E-2</v>
      </c>
      <c r="K319" s="18">
        <f t="shared" si="330"/>
        <v>4.4766355140186911E-2</v>
      </c>
      <c r="L319" s="1">
        <v>8.7099999999999997E-2</v>
      </c>
      <c r="M319" s="25">
        <f t="shared" si="331"/>
        <v>4.0700934579439248E-2</v>
      </c>
      <c r="R319" s="8">
        <f t="shared" si="339"/>
        <v>0</v>
      </c>
      <c r="U319" s="8">
        <f t="shared" si="340"/>
        <v>0</v>
      </c>
      <c r="X319" s="8">
        <f t="shared" si="341"/>
        <v>0</v>
      </c>
      <c r="AA319" s="8">
        <f t="shared" si="342"/>
        <v>0</v>
      </c>
      <c r="AD319" s="8">
        <f t="shared" si="343"/>
        <v>0</v>
      </c>
      <c r="AG319" s="8">
        <f t="shared" si="344"/>
        <v>0</v>
      </c>
      <c r="AJ319" s="1">
        <v>129</v>
      </c>
      <c r="AK319" s="8">
        <v>1661</v>
      </c>
      <c r="AQ319" s="40">
        <f t="shared" si="332"/>
        <v>0</v>
      </c>
      <c r="AR319" s="40">
        <f t="shared" si="345"/>
        <v>0</v>
      </c>
      <c r="AS319" s="40">
        <f t="shared" si="333"/>
        <v>0</v>
      </c>
      <c r="AT319" s="41">
        <f t="shared" si="346"/>
        <v>0</v>
      </c>
      <c r="AU319" s="49"/>
      <c r="AV319" s="50">
        <f t="shared" si="334"/>
        <v>0</v>
      </c>
      <c r="AW319" s="51"/>
      <c r="AX319" s="51">
        <f t="shared" si="347"/>
        <v>0</v>
      </c>
      <c r="AY319" s="50">
        <f t="shared" si="335"/>
        <v>0</v>
      </c>
      <c r="AZ319" s="51"/>
      <c r="BA319" s="51">
        <f t="shared" si="348"/>
        <v>0</v>
      </c>
      <c r="BB319" s="50">
        <f t="shared" si="336"/>
        <v>0</v>
      </c>
      <c r="BC319" s="51"/>
      <c r="BD319" s="51">
        <f t="shared" si="349"/>
        <v>0</v>
      </c>
      <c r="BE319" s="50">
        <f t="shared" si="337"/>
        <v>0</v>
      </c>
      <c r="BF319" s="51"/>
      <c r="BG319" s="51">
        <f t="shared" si="350"/>
        <v>0</v>
      </c>
      <c r="BH319" s="50">
        <f t="shared" si="338"/>
        <v>0</v>
      </c>
      <c r="BS319" s="106">
        <f t="shared" si="351"/>
        <v>0</v>
      </c>
      <c r="BT319" s="111">
        <f t="shared" si="352"/>
        <v>0</v>
      </c>
      <c r="BU319" s="111">
        <f t="shared" si="353"/>
        <v>0</v>
      </c>
      <c r="BV319" s="111">
        <f t="shared" si="354"/>
        <v>0</v>
      </c>
      <c r="BW319" s="111">
        <f t="shared" si="355"/>
        <v>0</v>
      </c>
      <c r="BX319" s="111">
        <f t="shared" si="356"/>
        <v>0</v>
      </c>
      <c r="BY319" s="111">
        <f t="shared" si="357"/>
        <v>0</v>
      </c>
      <c r="BZ319" s="111">
        <f t="shared" si="358"/>
        <v>0</v>
      </c>
      <c r="CA319" s="115">
        <f t="shared" si="359"/>
        <v>0</v>
      </c>
    </row>
    <row r="320" spans="2:87" x14ac:dyDescent="0.25">
      <c r="C320" s="10" t="s">
        <v>29</v>
      </c>
      <c r="E320" s="1">
        <f t="shared" si="327"/>
        <v>0</v>
      </c>
      <c r="G320" s="8">
        <f t="shared" si="328"/>
        <v>0</v>
      </c>
      <c r="I320" s="25">
        <f t="shared" si="329"/>
        <v>0</v>
      </c>
      <c r="K320" s="18">
        <f t="shared" si="330"/>
        <v>0</v>
      </c>
      <c r="M320" s="25">
        <f t="shared" si="331"/>
        <v>0</v>
      </c>
      <c r="R320" s="8">
        <f t="shared" si="339"/>
        <v>0</v>
      </c>
      <c r="U320" s="8">
        <f t="shared" si="340"/>
        <v>0</v>
      </c>
      <c r="X320" s="8">
        <f t="shared" si="341"/>
        <v>0</v>
      </c>
      <c r="AA320" s="8">
        <f t="shared" si="342"/>
        <v>0</v>
      </c>
      <c r="AD320" s="8">
        <f t="shared" si="343"/>
        <v>0</v>
      </c>
      <c r="AG320" s="8">
        <f t="shared" si="344"/>
        <v>0</v>
      </c>
      <c r="AQ320" s="40">
        <f t="shared" si="332"/>
        <v>0</v>
      </c>
      <c r="AR320" s="40">
        <f t="shared" si="345"/>
        <v>0</v>
      </c>
      <c r="AS320" s="40">
        <f t="shared" si="333"/>
        <v>0</v>
      </c>
      <c r="AT320" s="41">
        <f t="shared" si="346"/>
        <v>0</v>
      </c>
      <c r="AU320" s="49"/>
      <c r="AV320" s="50">
        <f t="shared" si="334"/>
        <v>0</v>
      </c>
      <c r="AW320" s="51"/>
      <c r="AX320" s="51">
        <f t="shared" si="347"/>
        <v>0</v>
      </c>
      <c r="AY320" s="50">
        <f t="shared" si="335"/>
        <v>0</v>
      </c>
      <c r="AZ320" s="51"/>
      <c r="BA320" s="51">
        <f t="shared" si="348"/>
        <v>0</v>
      </c>
      <c r="BB320" s="50">
        <f t="shared" si="336"/>
        <v>0</v>
      </c>
      <c r="BC320" s="51"/>
      <c r="BD320" s="51">
        <f t="shared" si="349"/>
        <v>0</v>
      </c>
      <c r="BE320" s="50">
        <f t="shared" si="337"/>
        <v>0</v>
      </c>
      <c r="BF320" s="51"/>
      <c r="BG320" s="51">
        <f t="shared" si="350"/>
        <v>0</v>
      </c>
      <c r="BH320" s="50">
        <f t="shared" si="338"/>
        <v>0</v>
      </c>
      <c r="BS320" s="106">
        <f t="shared" si="351"/>
        <v>0</v>
      </c>
      <c r="BT320" s="111">
        <f t="shared" si="352"/>
        <v>0</v>
      </c>
      <c r="BU320" s="111">
        <f t="shared" si="353"/>
        <v>0</v>
      </c>
      <c r="BV320" s="111">
        <f t="shared" si="354"/>
        <v>0</v>
      </c>
      <c r="BW320" s="111">
        <f t="shared" si="355"/>
        <v>0</v>
      </c>
      <c r="BX320" s="111">
        <f t="shared" si="356"/>
        <v>0</v>
      </c>
      <c r="BY320" s="111">
        <f t="shared" si="357"/>
        <v>0</v>
      </c>
      <c r="BZ320" s="111">
        <f t="shared" si="358"/>
        <v>0</v>
      </c>
      <c r="CA320" s="115">
        <f t="shared" si="359"/>
        <v>0</v>
      </c>
    </row>
    <row r="321" spans="1:87" x14ac:dyDescent="0.25">
      <c r="C321" s="10" t="s">
        <v>30</v>
      </c>
      <c r="E321" s="1">
        <f t="shared" si="327"/>
        <v>0</v>
      </c>
      <c r="G321" s="8">
        <f t="shared" si="328"/>
        <v>0</v>
      </c>
      <c r="I321" s="25">
        <f t="shared" si="329"/>
        <v>0</v>
      </c>
      <c r="K321" s="18">
        <f t="shared" si="330"/>
        <v>0</v>
      </c>
      <c r="M321" s="25">
        <f t="shared" si="331"/>
        <v>0</v>
      </c>
      <c r="R321" s="8">
        <f t="shared" si="339"/>
        <v>0</v>
      </c>
      <c r="U321" s="8">
        <f t="shared" si="340"/>
        <v>0</v>
      </c>
      <c r="X321" s="8">
        <f t="shared" si="341"/>
        <v>0</v>
      </c>
      <c r="AA321" s="8">
        <f t="shared" si="342"/>
        <v>0</v>
      </c>
      <c r="AD321" s="8">
        <f t="shared" si="343"/>
        <v>0</v>
      </c>
      <c r="AG321" s="8">
        <f t="shared" si="344"/>
        <v>0</v>
      </c>
      <c r="AQ321" s="40">
        <f t="shared" si="332"/>
        <v>0</v>
      </c>
      <c r="AR321" s="40">
        <f t="shared" si="345"/>
        <v>0</v>
      </c>
      <c r="AS321" s="40">
        <f t="shared" si="333"/>
        <v>0</v>
      </c>
      <c r="AT321" s="41">
        <f t="shared" si="346"/>
        <v>0</v>
      </c>
      <c r="AU321" s="49"/>
      <c r="AV321" s="50">
        <f t="shared" si="334"/>
        <v>0</v>
      </c>
      <c r="AW321" s="51"/>
      <c r="AX321" s="51">
        <f t="shared" si="347"/>
        <v>0</v>
      </c>
      <c r="AY321" s="50">
        <f t="shared" si="335"/>
        <v>0</v>
      </c>
      <c r="AZ321" s="51"/>
      <c r="BA321" s="51">
        <f t="shared" si="348"/>
        <v>0</v>
      </c>
      <c r="BB321" s="50">
        <f t="shared" si="336"/>
        <v>0</v>
      </c>
      <c r="BC321" s="51"/>
      <c r="BD321" s="51">
        <f t="shared" si="349"/>
        <v>0</v>
      </c>
      <c r="BE321" s="50">
        <f t="shared" si="337"/>
        <v>0</v>
      </c>
      <c r="BF321" s="51"/>
      <c r="BG321" s="51">
        <f t="shared" si="350"/>
        <v>0</v>
      </c>
      <c r="BH321" s="50">
        <f t="shared" si="338"/>
        <v>0</v>
      </c>
      <c r="BS321" s="106">
        <f t="shared" si="351"/>
        <v>0</v>
      </c>
      <c r="BT321" s="111">
        <f t="shared" si="352"/>
        <v>0</v>
      </c>
      <c r="BU321" s="111">
        <f t="shared" si="353"/>
        <v>0</v>
      </c>
      <c r="BV321" s="111">
        <f t="shared" si="354"/>
        <v>0</v>
      </c>
      <c r="BW321" s="111">
        <f t="shared" si="355"/>
        <v>0</v>
      </c>
      <c r="BX321" s="111">
        <f t="shared" si="356"/>
        <v>0</v>
      </c>
      <c r="BY321" s="111">
        <f t="shared" si="357"/>
        <v>0</v>
      </c>
      <c r="BZ321" s="111">
        <f t="shared" si="358"/>
        <v>0</v>
      </c>
      <c r="CA321" s="115">
        <f t="shared" si="359"/>
        <v>0</v>
      </c>
    </row>
    <row r="322" spans="1:87" x14ac:dyDescent="0.25">
      <c r="C322" s="10" t="s">
        <v>10</v>
      </c>
      <c r="E322" s="1">
        <f t="shared" si="327"/>
        <v>0</v>
      </c>
      <c r="G322" s="8">
        <f t="shared" si="328"/>
        <v>0</v>
      </c>
      <c r="I322" s="25">
        <f t="shared" si="329"/>
        <v>0</v>
      </c>
      <c r="K322" s="18">
        <f t="shared" si="330"/>
        <v>0</v>
      </c>
      <c r="M322" s="25">
        <f t="shared" si="331"/>
        <v>0</v>
      </c>
      <c r="R322" s="8">
        <f t="shared" si="339"/>
        <v>0</v>
      </c>
      <c r="U322" s="8">
        <f t="shared" si="340"/>
        <v>0</v>
      </c>
      <c r="X322" s="8">
        <f t="shared" si="341"/>
        <v>0</v>
      </c>
      <c r="AA322" s="8">
        <f t="shared" si="342"/>
        <v>0</v>
      </c>
      <c r="AD322" s="8">
        <f t="shared" si="343"/>
        <v>0</v>
      </c>
      <c r="AG322" s="8">
        <f t="shared" si="344"/>
        <v>0</v>
      </c>
      <c r="AQ322" s="40">
        <f t="shared" si="332"/>
        <v>0</v>
      </c>
      <c r="AR322" s="40">
        <f t="shared" si="345"/>
        <v>0</v>
      </c>
      <c r="AS322" s="40">
        <f t="shared" si="333"/>
        <v>0</v>
      </c>
      <c r="AT322" s="41">
        <f t="shared" si="346"/>
        <v>0</v>
      </c>
      <c r="AU322" s="49"/>
      <c r="AV322" s="50">
        <f t="shared" si="334"/>
        <v>0</v>
      </c>
      <c r="AW322" s="51"/>
      <c r="AX322" s="51">
        <f t="shared" si="347"/>
        <v>0</v>
      </c>
      <c r="AY322" s="50">
        <f t="shared" si="335"/>
        <v>0</v>
      </c>
      <c r="AZ322" s="51"/>
      <c r="BA322" s="51">
        <f t="shared" si="348"/>
        <v>0</v>
      </c>
      <c r="BB322" s="50">
        <f t="shared" si="336"/>
        <v>0</v>
      </c>
      <c r="BC322" s="51"/>
      <c r="BD322" s="51">
        <f t="shared" si="349"/>
        <v>0</v>
      </c>
      <c r="BE322" s="50">
        <f t="shared" si="337"/>
        <v>0</v>
      </c>
      <c r="BF322" s="51"/>
      <c r="BG322" s="51">
        <f t="shared" si="350"/>
        <v>0</v>
      </c>
      <c r="BH322" s="50">
        <f t="shared" si="338"/>
        <v>0</v>
      </c>
      <c r="BS322" s="106">
        <f t="shared" si="351"/>
        <v>0</v>
      </c>
      <c r="BT322" s="111">
        <f t="shared" si="352"/>
        <v>0</v>
      </c>
      <c r="BU322" s="111">
        <f t="shared" si="353"/>
        <v>0</v>
      </c>
      <c r="BV322" s="111">
        <f t="shared" si="354"/>
        <v>0</v>
      </c>
      <c r="BW322" s="111">
        <f t="shared" si="355"/>
        <v>0</v>
      </c>
      <c r="BX322" s="111">
        <f t="shared" si="356"/>
        <v>0</v>
      </c>
      <c r="BY322" s="111">
        <f t="shared" si="357"/>
        <v>0</v>
      </c>
      <c r="BZ322" s="111">
        <f t="shared" si="358"/>
        <v>0</v>
      </c>
      <c r="CA322" s="115">
        <f t="shared" si="359"/>
        <v>0</v>
      </c>
    </row>
    <row r="323" spans="1:87" x14ac:dyDescent="0.25">
      <c r="C323" s="10" t="s">
        <v>35</v>
      </c>
      <c r="E323" s="1">
        <f t="shared" si="327"/>
        <v>0</v>
      </c>
      <c r="G323" s="8">
        <f t="shared" si="328"/>
        <v>0</v>
      </c>
      <c r="I323" s="25">
        <f t="shared" si="329"/>
        <v>0</v>
      </c>
      <c r="K323" s="18">
        <f t="shared" si="330"/>
        <v>0</v>
      </c>
      <c r="M323" s="25">
        <f t="shared" si="331"/>
        <v>0</v>
      </c>
      <c r="R323" s="8">
        <f t="shared" si="339"/>
        <v>0</v>
      </c>
      <c r="U323" s="8">
        <f t="shared" si="340"/>
        <v>0</v>
      </c>
      <c r="X323" s="8">
        <f t="shared" si="341"/>
        <v>0</v>
      </c>
      <c r="AA323" s="8">
        <f t="shared" si="342"/>
        <v>0</v>
      </c>
      <c r="AD323" s="8">
        <f t="shared" si="343"/>
        <v>0</v>
      </c>
      <c r="AG323" s="8">
        <f t="shared" si="344"/>
        <v>0</v>
      </c>
      <c r="AQ323" s="40">
        <f t="shared" si="332"/>
        <v>0</v>
      </c>
      <c r="AR323" s="40">
        <f t="shared" si="345"/>
        <v>0</v>
      </c>
      <c r="AS323" s="40">
        <f t="shared" si="333"/>
        <v>0</v>
      </c>
      <c r="AT323" s="41">
        <f t="shared" si="346"/>
        <v>0</v>
      </c>
      <c r="AU323" s="49"/>
      <c r="AV323" s="50">
        <f t="shared" si="334"/>
        <v>0</v>
      </c>
      <c r="AW323" s="51"/>
      <c r="AX323" s="51">
        <f t="shared" si="347"/>
        <v>0</v>
      </c>
      <c r="AY323" s="50">
        <f t="shared" si="335"/>
        <v>0</v>
      </c>
      <c r="AZ323" s="51"/>
      <c r="BA323" s="51">
        <f t="shared" si="348"/>
        <v>0</v>
      </c>
      <c r="BB323" s="50">
        <f t="shared" si="336"/>
        <v>0</v>
      </c>
      <c r="BC323" s="51"/>
      <c r="BD323" s="51">
        <f t="shared" si="349"/>
        <v>0</v>
      </c>
      <c r="BE323" s="50">
        <f t="shared" si="337"/>
        <v>0</v>
      </c>
      <c r="BF323" s="51"/>
      <c r="BG323" s="51">
        <f t="shared" si="350"/>
        <v>0</v>
      </c>
      <c r="BH323" s="50">
        <f t="shared" si="338"/>
        <v>0</v>
      </c>
      <c r="BS323" s="106">
        <f t="shared" si="351"/>
        <v>0</v>
      </c>
      <c r="BT323" s="111">
        <f t="shared" si="352"/>
        <v>0</v>
      </c>
      <c r="BU323" s="111">
        <f t="shared" si="353"/>
        <v>0</v>
      </c>
      <c r="BV323" s="111">
        <f t="shared" si="354"/>
        <v>0</v>
      </c>
      <c r="BW323" s="111">
        <f t="shared" si="355"/>
        <v>0</v>
      </c>
      <c r="BX323" s="111">
        <f t="shared" si="356"/>
        <v>0</v>
      </c>
      <c r="BY323" s="111">
        <f t="shared" si="357"/>
        <v>0</v>
      </c>
      <c r="BZ323" s="111">
        <f t="shared" si="358"/>
        <v>0</v>
      </c>
      <c r="CA323" s="115">
        <f t="shared" si="359"/>
        <v>0</v>
      </c>
    </row>
    <row r="324" spans="1:87" x14ac:dyDescent="0.25">
      <c r="C324" s="10" t="s">
        <v>36</v>
      </c>
      <c r="E324" s="1">
        <f t="shared" si="327"/>
        <v>0</v>
      </c>
      <c r="G324" s="8">
        <f t="shared" si="328"/>
        <v>0</v>
      </c>
      <c r="I324" s="25">
        <f t="shared" si="329"/>
        <v>0</v>
      </c>
      <c r="J324" s="1">
        <v>5.4199999999999998E-2</v>
      </c>
      <c r="K324" s="18">
        <f t="shared" si="330"/>
        <v>2.5327102803738316E-2</v>
      </c>
      <c r="M324" s="25">
        <f t="shared" si="331"/>
        <v>0</v>
      </c>
      <c r="R324" s="8">
        <f t="shared" si="339"/>
        <v>0</v>
      </c>
      <c r="U324" s="8">
        <f t="shared" si="340"/>
        <v>0</v>
      </c>
      <c r="X324" s="8">
        <f t="shared" si="341"/>
        <v>0</v>
      </c>
      <c r="AA324" s="8">
        <f t="shared" si="342"/>
        <v>0</v>
      </c>
      <c r="AD324" s="8">
        <f t="shared" si="343"/>
        <v>0</v>
      </c>
      <c r="AG324" s="8">
        <f t="shared" si="344"/>
        <v>0</v>
      </c>
      <c r="AQ324" s="40">
        <f t="shared" si="332"/>
        <v>0</v>
      </c>
      <c r="AR324" s="40">
        <f t="shared" si="345"/>
        <v>0</v>
      </c>
      <c r="AS324" s="40">
        <f t="shared" si="333"/>
        <v>0</v>
      </c>
      <c r="AT324" s="41">
        <f t="shared" si="346"/>
        <v>0</v>
      </c>
      <c r="AU324" s="49"/>
      <c r="AV324" s="50">
        <f t="shared" si="334"/>
        <v>0</v>
      </c>
      <c r="AW324" s="51"/>
      <c r="AX324" s="51">
        <f t="shared" si="347"/>
        <v>0</v>
      </c>
      <c r="AY324" s="50">
        <f t="shared" si="335"/>
        <v>0</v>
      </c>
      <c r="AZ324" s="51"/>
      <c r="BA324" s="51">
        <f t="shared" si="348"/>
        <v>0</v>
      </c>
      <c r="BB324" s="50">
        <f t="shared" si="336"/>
        <v>0</v>
      </c>
      <c r="BC324" s="51"/>
      <c r="BD324" s="51">
        <f t="shared" si="349"/>
        <v>0</v>
      </c>
      <c r="BE324" s="50">
        <f t="shared" si="337"/>
        <v>0</v>
      </c>
      <c r="BF324" s="51"/>
      <c r="BG324" s="51">
        <f t="shared" si="350"/>
        <v>0</v>
      </c>
      <c r="BH324" s="50">
        <f t="shared" si="338"/>
        <v>0</v>
      </c>
      <c r="BS324" s="106">
        <f t="shared" si="351"/>
        <v>0</v>
      </c>
      <c r="BT324" s="111">
        <f t="shared" si="352"/>
        <v>0</v>
      </c>
      <c r="BU324" s="111">
        <f t="shared" si="353"/>
        <v>0</v>
      </c>
      <c r="BV324" s="111">
        <f t="shared" si="354"/>
        <v>0</v>
      </c>
      <c r="BW324" s="111">
        <f t="shared" si="355"/>
        <v>0</v>
      </c>
      <c r="BX324" s="111">
        <f t="shared" si="356"/>
        <v>0</v>
      </c>
      <c r="BY324" s="111">
        <f t="shared" si="357"/>
        <v>0</v>
      </c>
      <c r="BZ324" s="111">
        <f t="shared" si="358"/>
        <v>0</v>
      </c>
      <c r="CA324" s="115">
        <f t="shared" si="359"/>
        <v>0</v>
      </c>
    </row>
    <row r="325" spans="1:87" x14ac:dyDescent="0.25">
      <c r="A325" s="5" t="s">
        <v>22</v>
      </c>
      <c r="B325" s="5" t="s">
        <v>9</v>
      </c>
      <c r="C325" s="10" t="s">
        <v>31</v>
      </c>
      <c r="D325" s="1">
        <v>3.1</v>
      </c>
      <c r="E325" s="1">
        <f t="shared" si="327"/>
        <v>3.3805888767720829E-9</v>
      </c>
      <c r="F325" s="1">
        <v>1.3</v>
      </c>
      <c r="G325" s="8">
        <f t="shared" si="328"/>
        <v>1.4176663031624862E-9</v>
      </c>
      <c r="H325" s="1">
        <v>7.1300000000000002E-2</v>
      </c>
      <c r="I325" s="25">
        <f t="shared" si="329"/>
        <v>3.6082995951417005E-5</v>
      </c>
      <c r="J325" s="1">
        <v>8.72E-2</v>
      </c>
      <c r="K325" s="18">
        <f t="shared" si="330"/>
        <v>4.0747663551401865E-2</v>
      </c>
      <c r="L325" s="1">
        <v>8.4500000000000006E-2</v>
      </c>
      <c r="M325" s="25">
        <f t="shared" si="331"/>
        <v>3.9485981308411217E-2</v>
      </c>
      <c r="N325" s="1" t="s">
        <v>43</v>
      </c>
      <c r="P325" s="1">
        <v>1096</v>
      </c>
      <c r="Q325" s="1">
        <v>650</v>
      </c>
      <c r="R325" s="8">
        <f t="shared" si="339"/>
        <v>446</v>
      </c>
      <c r="S325" s="1">
        <v>985</v>
      </c>
      <c r="T325" s="1">
        <v>579</v>
      </c>
      <c r="U325" s="8">
        <f t="shared" si="340"/>
        <v>406</v>
      </c>
      <c r="V325" s="1">
        <v>1209</v>
      </c>
      <c r="W325" s="1">
        <v>736</v>
      </c>
      <c r="X325" s="8">
        <f t="shared" si="341"/>
        <v>473</v>
      </c>
      <c r="AA325" s="8">
        <f t="shared" si="342"/>
        <v>0</v>
      </c>
      <c r="AD325" s="8">
        <f t="shared" si="343"/>
        <v>0</v>
      </c>
      <c r="AG325" s="8">
        <f t="shared" si="344"/>
        <v>0</v>
      </c>
      <c r="AH325" s="1">
        <v>142</v>
      </c>
      <c r="AI325" s="8">
        <v>1419</v>
      </c>
      <c r="AJ325" s="1">
        <v>134</v>
      </c>
      <c r="AK325" s="8">
        <v>1644</v>
      </c>
      <c r="AL325" s="1">
        <v>124</v>
      </c>
      <c r="AM325" s="8">
        <v>1858</v>
      </c>
      <c r="AP325" s="1">
        <v>41.3</v>
      </c>
      <c r="AQ325" s="40">
        <f t="shared" si="332"/>
        <v>4.163306451612903</v>
      </c>
      <c r="AR325" s="40">
        <f t="shared" si="345"/>
        <v>28.911850358422935</v>
      </c>
      <c r="AS325" s="40">
        <f t="shared" si="333"/>
        <v>7.4939516129032251</v>
      </c>
      <c r="AT325" s="41">
        <f t="shared" si="346"/>
        <v>52.041330645161281</v>
      </c>
      <c r="AU325" s="49">
        <v>1.6</v>
      </c>
      <c r="AV325" s="50">
        <f t="shared" si="334"/>
        <v>3.2653061224489797</v>
      </c>
      <c r="AW325" s="51">
        <v>2.9</v>
      </c>
      <c r="AX325" s="51">
        <f t="shared" si="347"/>
        <v>1.2999999999999998</v>
      </c>
      <c r="AY325" s="50">
        <f t="shared" si="335"/>
        <v>2.6530612244897958</v>
      </c>
      <c r="AZ325" s="51">
        <v>3.2</v>
      </c>
      <c r="BA325" s="51">
        <f t="shared" si="348"/>
        <v>1.6</v>
      </c>
      <c r="BB325" s="50">
        <f t="shared" si="336"/>
        <v>3.2653061224489797</v>
      </c>
      <c r="BC325" s="51">
        <v>3.2</v>
      </c>
      <c r="BD325" s="51">
        <f t="shared" si="349"/>
        <v>1.6</v>
      </c>
      <c r="BE325" s="50">
        <f t="shared" si="337"/>
        <v>3.2653061224489797</v>
      </c>
      <c r="BF325" s="51">
        <v>2.1</v>
      </c>
      <c r="BG325" s="51">
        <f t="shared" si="350"/>
        <v>0.5</v>
      </c>
      <c r="BH325" s="50">
        <f t="shared" si="338"/>
        <v>1.0204081632653061</v>
      </c>
      <c r="BI325" s="1">
        <v>22.1</v>
      </c>
      <c r="BJ325" s="106">
        <v>2.601</v>
      </c>
      <c r="BK325" s="111">
        <v>5.4809999999999999</v>
      </c>
      <c r="BL325" s="111">
        <v>3.68</v>
      </c>
      <c r="BM325" s="111">
        <v>6.84</v>
      </c>
      <c r="BN325" s="111">
        <v>10.721</v>
      </c>
      <c r="BO325" s="111">
        <v>9.1219999999999999</v>
      </c>
      <c r="BP325" s="111">
        <v>13.161</v>
      </c>
      <c r="BQ325" s="111">
        <v>21</v>
      </c>
      <c r="BR325" s="111">
        <v>25.8</v>
      </c>
      <c r="BS325" s="106">
        <f t="shared" si="351"/>
        <v>1.5799999999999998</v>
      </c>
      <c r="BT325" s="111">
        <f t="shared" si="352"/>
        <v>3.8810000000000002</v>
      </c>
      <c r="BU325" s="111">
        <f t="shared" si="353"/>
        <v>5.4610000000000003</v>
      </c>
      <c r="BV325" s="111">
        <f t="shared" si="354"/>
        <v>2.282</v>
      </c>
      <c r="BW325" s="111">
        <f t="shared" si="355"/>
        <v>3.8620000000000001</v>
      </c>
      <c r="BX325" s="111">
        <f t="shared" si="356"/>
        <v>7.8390000000000004</v>
      </c>
      <c r="BY325" s="111">
        <f t="shared" si="357"/>
        <v>5.3219999999999992</v>
      </c>
      <c r="BZ325" s="111">
        <f t="shared" si="358"/>
        <v>1.519000000000001</v>
      </c>
      <c r="CA325" s="115">
        <f t="shared" si="359"/>
        <v>4.8000000000000007</v>
      </c>
      <c r="CB325" s="122">
        <f>BK325/$BJ325</f>
        <v>2.1072664359861593</v>
      </c>
      <c r="CC325" s="122">
        <f t="shared" ref="CC325" si="402">BL325/$BJ325</f>
        <v>1.4148404459823145</v>
      </c>
      <c r="CD325" s="122">
        <f t="shared" ref="CD325" si="403">BM325/$BJ325</f>
        <v>2.6297577854671279</v>
      </c>
      <c r="CE325" s="122">
        <f t="shared" ref="CE325" si="404">BN325/$BJ325</f>
        <v>4.1218762014609762</v>
      </c>
      <c r="CF325" s="122">
        <f t="shared" ref="CF325" si="405">BO325/$BJ325</f>
        <v>3.507112648981161</v>
      </c>
      <c r="CG325" s="122">
        <f t="shared" ref="CG325" si="406">BP325/$BJ325</f>
        <v>5.05997693194925</v>
      </c>
      <c r="CH325" s="122">
        <f t="shared" ref="CH325" si="407">BQ325/$BJ325</f>
        <v>8.0738177623990772</v>
      </c>
      <c r="CI325" s="92">
        <f t="shared" ref="CI325" si="408">BR325/$BJ325</f>
        <v>9.9192618223760096</v>
      </c>
    </row>
    <row r="326" spans="1:87" x14ac:dyDescent="0.25">
      <c r="C326" s="10" t="s">
        <v>32</v>
      </c>
      <c r="D326" s="1">
        <v>3.2</v>
      </c>
      <c r="E326" s="1">
        <f t="shared" si="327"/>
        <v>3.4896401308615052E-9</v>
      </c>
      <c r="F326" s="1">
        <v>1.2</v>
      </c>
      <c r="G326" s="8">
        <f t="shared" si="328"/>
        <v>1.3086150490730641E-9</v>
      </c>
      <c r="H326" s="1">
        <v>7.0400000000000004E-2</v>
      </c>
      <c r="I326" s="25">
        <f t="shared" si="329"/>
        <v>3.5627530364372472E-5</v>
      </c>
      <c r="J326" s="1">
        <v>8.5300000000000001E-2</v>
      </c>
      <c r="K326" s="18">
        <f t="shared" si="330"/>
        <v>3.9859813084112149E-2</v>
      </c>
      <c r="L326" s="1">
        <v>8.3900000000000002E-2</v>
      </c>
      <c r="M326" s="25">
        <f t="shared" si="331"/>
        <v>3.9205607476635512E-2</v>
      </c>
      <c r="P326" s="1">
        <v>1132</v>
      </c>
      <c r="Q326" s="1">
        <v>667</v>
      </c>
      <c r="R326" s="8">
        <f t="shared" si="339"/>
        <v>465</v>
      </c>
      <c r="S326" s="1">
        <v>1014</v>
      </c>
      <c r="T326" s="1">
        <v>605</v>
      </c>
      <c r="U326" s="8">
        <f t="shared" si="340"/>
        <v>409</v>
      </c>
      <c r="V326" s="1">
        <v>1240</v>
      </c>
      <c r="W326" s="1">
        <v>746</v>
      </c>
      <c r="X326" s="8">
        <f t="shared" si="341"/>
        <v>494</v>
      </c>
      <c r="AA326" s="8">
        <f t="shared" si="342"/>
        <v>0</v>
      </c>
      <c r="AD326" s="8">
        <f t="shared" si="343"/>
        <v>0</v>
      </c>
      <c r="AG326" s="8">
        <f t="shared" si="344"/>
        <v>0</v>
      </c>
      <c r="AH326" s="1">
        <v>173</v>
      </c>
      <c r="AI326" s="8">
        <v>1370</v>
      </c>
      <c r="AJ326" s="1">
        <v>137</v>
      </c>
      <c r="AK326" s="8">
        <v>1639</v>
      </c>
      <c r="AL326" s="1">
        <v>131</v>
      </c>
      <c r="AM326" s="8">
        <v>1849</v>
      </c>
      <c r="AQ326" s="40">
        <f t="shared" si="332"/>
        <v>0</v>
      </c>
      <c r="AR326" s="40">
        <f t="shared" si="345"/>
        <v>0</v>
      </c>
      <c r="AS326" s="40">
        <f t="shared" si="333"/>
        <v>0</v>
      </c>
      <c r="AT326" s="41">
        <f t="shared" si="346"/>
        <v>0</v>
      </c>
      <c r="AU326" s="49"/>
      <c r="AV326" s="50">
        <f t="shared" si="334"/>
        <v>0</v>
      </c>
      <c r="AW326" s="51"/>
      <c r="AX326" s="51">
        <f t="shared" si="347"/>
        <v>0</v>
      </c>
      <c r="AY326" s="50">
        <f t="shared" si="335"/>
        <v>0</v>
      </c>
      <c r="AZ326" s="51"/>
      <c r="BA326" s="51">
        <f t="shared" si="348"/>
        <v>0</v>
      </c>
      <c r="BB326" s="50">
        <f t="shared" si="336"/>
        <v>0</v>
      </c>
      <c r="BC326" s="51"/>
      <c r="BD326" s="51">
        <f t="shared" si="349"/>
        <v>0</v>
      </c>
      <c r="BE326" s="50">
        <f t="shared" si="337"/>
        <v>0</v>
      </c>
      <c r="BF326" s="51"/>
      <c r="BG326" s="51">
        <f t="shared" si="350"/>
        <v>0</v>
      </c>
      <c r="BH326" s="50">
        <f t="shared" si="338"/>
        <v>0</v>
      </c>
      <c r="BS326" s="106">
        <f t="shared" si="351"/>
        <v>0</v>
      </c>
      <c r="BT326" s="111">
        <f t="shared" si="352"/>
        <v>0</v>
      </c>
      <c r="BU326" s="111">
        <f t="shared" si="353"/>
        <v>0</v>
      </c>
      <c r="BV326" s="111">
        <f t="shared" si="354"/>
        <v>0</v>
      </c>
      <c r="BW326" s="111">
        <f t="shared" si="355"/>
        <v>0</v>
      </c>
      <c r="BX326" s="111">
        <f t="shared" si="356"/>
        <v>0</v>
      </c>
      <c r="BY326" s="111">
        <f t="shared" si="357"/>
        <v>0</v>
      </c>
      <c r="BZ326" s="111">
        <f t="shared" si="358"/>
        <v>0</v>
      </c>
      <c r="CA326" s="115">
        <f t="shared" si="359"/>
        <v>0</v>
      </c>
    </row>
    <row r="327" spans="1:87" x14ac:dyDescent="0.25">
      <c r="C327" s="10" t="s">
        <v>33</v>
      </c>
      <c r="D327" s="1">
        <v>3</v>
      </c>
      <c r="E327" s="1">
        <f t="shared" si="327"/>
        <v>3.2715376226826611E-9</v>
      </c>
      <c r="F327" s="1">
        <v>1.4</v>
      </c>
      <c r="G327" s="8">
        <f t="shared" si="328"/>
        <v>1.5267175572519085E-9</v>
      </c>
      <c r="I327" s="25">
        <f t="shared" si="329"/>
        <v>0</v>
      </c>
      <c r="J327" s="1">
        <v>8.7499999999999994E-2</v>
      </c>
      <c r="K327" s="18">
        <f t="shared" si="330"/>
        <v>4.0887850467289717E-2</v>
      </c>
      <c r="L327" s="1">
        <v>8.43E-2</v>
      </c>
      <c r="M327" s="25">
        <f t="shared" si="331"/>
        <v>3.9392523364485982E-2</v>
      </c>
      <c r="R327" s="8">
        <f t="shared" si="339"/>
        <v>0</v>
      </c>
      <c r="U327" s="8">
        <f t="shared" si="340"/>
        <v>0</v>
      </c>
      <c r="X327" s="8">
        <f t="shared" si="341"/>
        <v>0</v>
      </c>
      <c r="Y327" s="31">
        <v>772</v>
      </c>
      <c r="Z327" s="32">
        <v>752</v>
      </c>
      <c r="AA327" s="8">
        <f t="shared" si="342"/>
        <v>762</v>
      </c>
      <c r="AB327" s="1">
        <v>862</v>
      </c>
      <c r="AC327" s="32">
        <v>842</v>
      </c>
      <c r="AD327" s="8">
        <f t="shared" si="343"/>
        <v>852</v>
      </c>
      <c r="AE327" s="1">
        <v>951</v>
      </c>
      <c r="AF327" s="1">
        <v>930</v>
      </c>
      <c r="AG327" s="8">
        <f t="shared" si="344"/>
        <v>940.5</v>
      </c>
      <c r="AH327" s="1">
        <v>137</v>
      </c>
      <c r="AI327" s="8">
        <v>1425</v>
      </c>
      <c r="AJ327" s="1">
        <v>136</v>
      </c>
      <c r="AK327" s="8">
        <v>1645</v>
      </c>
      <c r="AL327" s="1">
        <v>124</v>
      </c>
      <c r="AM327" s="8">
        <v>1859</v>
      </c>
      <c r="AQ327" s="40">
        <f t="shared" si="332"/>
        <v>0</v>
      </c>
      <c r="AR327" s="40">
        <f t="shared" si="345"/>
        <v>0</v>
      </c>
      <c r="AS327" s="40">
        <f t="shared" si="333"/>
        <v>0</v>
      </c>
      <c r="AT327" s="41">
        <f t="shared" si="346"/>
        <v>0</v>
      </c>
      <c r="AU327" s="49"/>
      <c r="AV327" s="50">
        <f t="shared" si="334"/>
        <v>0</v>
      </c>
      <c r="AW327" s="51"/>
      <c r="AX327" s="51">
        <f t="shared" si="347"/>
        <v>0</v>
      </c>
      <c r="AY327" s="50">
        <f t="shared" si="335"/>
        <v>0</v>
      </c>
      <c r="AZ327" s="51"/>
      <c r="BA327" s="51">
        <f t="shared" si="348"/>
        <v>0</v>
      </c>
      <c r="BB327" s="50">
        <f t="shared" si="336"/>
        <v>0</v>
      </c>
      <c r="BC327" s="51"/>
      <c r="BD327" s="51">
        <f t="shared" si="349"/>
        <v>0</v>
      </c>
      <c r="BE327" s="50">
        <f t="shared" si="337"/>
        <v>0</v>
      </c>
      <c r="BF327" s="51"/>
      <c r="BG327" s="51">
        <f t="shared" si="350"/>
        <v>0</v>
      </c>
      <c r="BH327" s="50">
        <f t="shared" si="338"/>
        <v>0</v>
      </c>
      <c r="BS327" s="106">
        <f t="shared" si="351"/>
        <v>0</v>
      </c>
      <c r="BT327" s="111">
        <f t="shared" si="352"/>
        <v>0</v>
      </c>
      <c r="BU327" s="111">
        <f t="shared" si="353"/>
        <v>0</v>
      </c>
      <c r="BV327" s="111">
        <f t="shared" si="354"/>
        <v>0</v>
      </c>
      <c r="BW327" s="111">
        <f t="shared" si="355"/>
        <v>0</v>
      </c>
      <c r="BX327" s="111">
        <f t="shared" si="356"/>
        <v>0</v>
      </c>
      <c r="BY327" s="111">
        <f t="shared" si="357"/>
        <v>0</v>
      </c>
      <c r="BZ327" s="111">
        <f t="shared" si="358"/>
        <v>0</v>
      </c>
      <c r="CA327" s="115">
        <f t="shared" si="359"/>
        <v>0</v>
      </c>
    </row>
    <row r="328" spans="1:87" x14ac:dyDescent="0.25">
      <c r="C328" s="10" t="s">
        <v>34</v>
      </c>
      <c r="D328" s="1">
        <v>3</v>
      </c>
      <c r="E328" s="1">
        <f t="shared" si="327"/>
        <v>3.2715376226826611E-9</v>
      </c>
      <c r="F328" s="1">
        <v>1.2</v>
      </c>
      <c r="G328" s="8">
        <f t="shared" si="328"/>
        <v>1.3086150490730641E-9</v>
      </c>
      <c r="I328" s="25">
        <f t="shared" si="329"/>
        <v>0</v>
      </c>
      <c r="J328" s="1">
        <v>8.6699999999999999E-2</v>
      </c>
      <c r="K328" s="18">
        <f t="shared" si="330"/>
        <v>4.0514018691588785E-2</v>
      </c>
      <c r="L328" s="1">
        <v>8.4000000000000005E-2</v>
      </c>
      <c r="M328" s="25">
        <f t="shared" si="331"/>
        <v>3.925233644859813E-2</v>
      </c>
      <c r="R328" s="8">
        <f t="shared" si="339"/>
        <v>0</v>
      </c>
      <c r="U328" s="8">
        <f t="shared" si="340"/>
        <v>0</v>
      </c>
      <c r="X328" s="8">
        <f t="shared" si="341"/>
        <v>0</v>
      </c>
      <c r="Y328" s="31">
        <v>766</v>
      </c>
      <c r="Z328" s="32">
        <v>750</v>
      </c>
      <c r="AA328" s="8">
        <f t="shared" si="342"/>
        <v>758</v>
      </c>
      <c r="AB328" s="1">
        <v>852</v>
      </c>
      <c r="AC328" s="32">
        <v>828</v>
      </c>
      <c r="AD328" s="8">
        <f t="shared" si="343"/>
        <v>840</v>
      </c>
      <c r="AE328" s="1">
        <v>922</v>
      </c>
      <c r="AF328" s="1">
        <v>906</v>
      </c>
      <c r="AG328" s="8">
        <f t="shared" si="344"/>
        <v>914</v>
      </c>
      <c r="AH328" s="1">
        <v>138</v>
      </c>
      <c r="AI328" s="8">
        <v>1424</v>
      </c>
      <c r="AJ328" s="1">
        <v>133</v>
      </c>
      <c r="AK328" s="8">
        <v>1642</v>
      </c>
      <c r="AL328" s="1">
        <v>124</v>
      </c>
      <c r="AM328" s="8">
        <v>1859</v>
      </c>
      <c r="AQ328" s="40">
        <f t="shared" si="332"/>
        <v>0</v>
      </c>
      <c r="AR328" s="40">
        <f t="shared" si="345"/>
        <v>0</v>
      </c>
      <c r="AS328" s="40">
        <f t="shared" si="333"/>
        <v>0</v>
      </c>
      <c r="AT328" s="41">
        <f t="shared" si="346"/>
        <v>0</v>
      </c>
      <c r="AU328" s="49"/>
      <c r="AV328" s="50">
        <f t="shared" si="334"/>
        <v>0</v>
      </c>
      <c r="AW328" s="51"/>
      <c r="AX328" s="51">
        <f t="shared" si="347"/>
        <v>0</v>
      </c>
      <c r="AY328" s="50">
        <f t="shared" si="335"/>
        <v>0</v>
      </c>
      <c r="AZ328" s="51"/>
      <c r="BA328" s="51">
        <f t="shared" si="348"/>
        <v>0</v>
      </c>
      <c r="BB328" s="50">
        <f t="shared" si="336"/>
        <v>0</v>
      </c>
      <c r="BC328" s="51"/>
      <c r="BD328" s="51">
        <f t="shared" si="349"/>
        <v>0</v>
      </c>
      <c r="BE328" s="50">
        <f t="shared" si="337"/>
        <v>0</v>
      </c>
      <c r="BF328" s="51"/>
      <c r="BG328" s="51">
        <f t="shared" si="350"/>
        <v>0</v>
      </c>
      <c r="BH328" s="50">
        <f t="shared" si="338"/>
        <v>0</v>
      </c>
      <c r="BS328" s="106">
        <f t="shared" si="351"/>
        <v>0</v>
      </c>
      <c r="BT328" s="111">
        <f t="shared" si="352"/>
        <v>0</v>
      </c>
      <c r="BU328" s="111">
        <f t="shared" si="353"/>
        <v>0</v>
      </c>
      <c r="BV328" s="111">
        <f t="shared" si="354"/>
        <v>0</v>
      </c>
      <c r="BW328" s="111">
        <f t="shared" si="355"/>
        <v>0</v>
      </c>
      <c r="BX328" s="111">
        <f t="shared" si="356"/>
        <v>0</v>
      </c>
      <c r="BY328" s="111">
        <f t="shared" si="357"/>
        <v>0</v>
      </c>
      <c r="BZ328" s="111">
        <f t="shared" si="358"/>
        <v>0</v>
      </c>
      <c r="CA328" s="115">
        <f t="shared" si="359"/>
        <v>0</v>
      </c>
    </row>
    <row r="329" spans="1:87" x14ac:dyDescent="0.25">
      <c r="C329" s="10" t="s">
        <v>29</v>
      </c>
      <c r="D329" s="1">
        <v>3.3</v>
      </c>
      <c r="E329" s="1">
        <f t="shared" si="327"/>
        <v>3.5986913849509271E-9</v>
      </c>
      <c r="F329" s="1">
        <v>1.2</v>
      </c>
      <c r="G329" s="8">
        <f t="shared" si="328"/>
        <v>1.3086150490730641E-9</v>
      </c>
      <c r="I329" s="25">
        <f t="shared" si="329"/>
        <v>0</v>
      </c>
      <c r="K329" s="18">
        <f t="shared" si="330"/>
        <v>0</v>
      </c>
      <c r="M329" s="25">
        <f t="shared" si="331"/>
        <v>0</v>
      </c>
      <c r="R329" s="8">
        <f t="shared" si="339"/>
        <v>0</v>
      </c>
      <c r="U329" s="8">
        <f t="shared" si="340"/>
        <v>0</v>
      </c>
      <c r="X329" s="8">
        <f t="shared" si="341"/>
        <v>0</v>
      </c>
      <c r="AA329" s="8">
        <f t="shared" si="342"/>
        <v>0</v>
      </c>
      <c r="AD329" s="8">
        <f t="shared" si="343"/>
        <v>0</v>
      </c>
      <c r="AG329" s="8">
        <f t="shared" si="344"/>
        <v>0</v>
      </c>
      <c r="AQ329" s="40">
        <f t="shared" si="332"/>
        <v>0</v>
      </c>
      <c r="AR329" s="40">
        <f t="shared" si="345"/>
        <v>0</v>
      </c>
      <c r="AS329" s="40">
        <f t="shared" si="333"/>
        <v>0</v>
      </c>
      <c r="AT329" s="41">
        <f t="shared" si="346"/>
        <v>0</v>
      </c>
      <c r="AU329" s="49"/>
      <c r="AV329" s="50">
        <f t="shared" si="334"/>
        <v>0</v>
      </c>
      <c r="AW329" s="51"/>
      <c r="AX329" s="51">
        <f t="shared" si="347"/>
        <v>0</v>
      </c>
      <c r="AY329" s="50">
        <f t="shared" si="335"/>
        <v>0</v>
      </c>
      <c r="AZ329" s="51"/>
      <c r="BA329" s="51">
        <f t="shared" si="348"/>
        <v>0</v>
      </c>
      <c r="BB329" s="50">
        <f t="shared" si="336"/>
        <v>0</v>
      </c>
      <c r="BC329" s="51"/>
      <c r="BD329" s="51">
        <f t="shared" si="349"/>
        <v>0</v>
      </c>
      <c r="BE329" s="50">
        <f t="shared" si="337"/>
        <v>0</v>
      </c>
      <c r="BF329" s="51"/>
      <c r="BG329" s="51">
        <f t="shared" si="350"/>
        <v>0</v>
      </c>
      <c r="BH329" s="50">
        <f t="shared" si="338"/>
        <v>0</v>
      </c>
      <c r="BS329" s="106">
        <f t="shared" si="351"/>
        <v>0</v>
      </c>
      <c r="BT329" s="111">
        <f t="shared" si="352"/>
        <v>0</v>
      </c>
      <c r="BU329" s="111">
        <f t="shared" si="353"/>
        <v>0</v>
      </c>
      <c r="BV329" s="111">
        <f t="shared" si="354"/>
        <v>0</v>
      </c>
      <c r="BW329" s="111">
        <f t="shared" si="355"/>
        <v>0</v>
      </c>
      <c r="BX329" s="111">
        <f t="shared" si="356"/>
        <v>0</v>
      </c>
      <c r="BY329" s="111">
        <f t="shared" si="357"/>
        <v>0</v>
      </c>
      <c r="BZ329" s="111">
        <f t="shared" si="358"/>
        <v>0</v>
      </c>
      <c r="CA329" s="115">
        <f t="shared" si="359"/>
        <v>0</v>
      </c>
    </row>
    <row r="330" spans="1:87" x14ac:dyDescent="0.25">
      <c r="C330" s="10" t="s">
        <v>30</v>
      </c>
      <c r="E330" s="1">
        <f t="shared" ref="E330:E393" si="409">(D330/1000)/Rtst1</f>
        <v>0</v>
      </c>
      <c r="F330" s="1" t="s">
        <v>93</v>
      </c>
      <c r="G330" s="8" t="e">
        <f t="shared" ref="G330:G393" si="410">(F330/1000)/Rtst1</f>
        <v>#VALUE!</v>
      </c>
      <c r="I330" s="25">
        <f t="shared" ref="I330:I393" si="411">H330/Rtst2</f>
        <v>0</v>
      </c>
      <c r="K330" s="18">
        <f t="shared" ref="K330:K393" si="412">J330/Rtst3</f>
        <v>0</v>
      </c>
      <c r="M330" s="25">
        <f t="shared" ref="M330:M393" si="413">L330/Rtst3</f>
        <v>0</v>
      </c>
      <c r="R330" s="8">
        <f t="shared" si="339"/>
        <v>0</v>
      </c>
      <c r="U330" s="8">
        <f t="shared" si="340"/>
        <v>0</v>
      </c>
      <c r="X330" s="8">
        <f t="shared" si="341"/>
        <v>0</v>
      </c>
      <c r="AA330" s="8">
        <f t="shared" si="342"/>
        <v>0</v>
      </c>
      <c r="AD330" s="8">
        <f t="shared" si="343"/>
        <v>0</v>
      </c>
      <c r="AG330" s="8">
        <f t="shared" si="344"/>
        <v>0</v>
      </c>
      <c r="AQ330" s="40">
        <f t="shared" ref="AQ330:AQ393" si="414">(AP330/Rtst11)*1000</f>
        <v>0</v>
      </c>
      <c r="AR330" s="40">
        <f t="shared" si="345"/>
        <v>0</v>
      </c>
      <c r="AS330" s="40">
        <f t="shared" ref="AS330:AS393" si="415">(AQ330*Vtst11)/1000</f>
        <v>0</v>
      </c>
      <c r="AT330" s="41">
        <f t="shared" si="346"/>
        <v>0</v>
      </c>
      <c r="AU330" s="49"/>
      <c r="AV330" s="50">
        <f t="shared" ref="AV330:AV393" si="416">AU330/Rtst12</f>
        <v>0</v>
      </c>
      <c r="AW330" s="51"/>
      <c r="AX330" s="51">
        <f t="shared" si="347"/>
        <v>0</v>
      </c>
      <c r="AY330" s="50">
        <f t="shared" ref="AY330:AY393" si="417">AX330/Rtst12</f>
        <v>0</v>
      </c>
      <c r="AZ330" s="51"/>
      <c r="BA330" s="51">
        <f t="shared" si="348"/>
        <v>0</v>
      </c>
      <c r="BB330" s="50">
        <f t="shared" ref="BB330:BB393" si="418">BA330/Rtst12</f>
        <v>0</v>
      </c>
      <c r="BC330" s="51"/>
      <c r="BD330" s="51">
        <f t="shared" si="349"/>
        <v>0</v>
      </c>
      <c r="BE330" s="50">
        <f t="shared" ref="BE330:BE393" si="419">BD330/Rtst12</f>
        <v>0</v>
      </c>
      <c r="BF330" s="51"/>
      <c r="BG330" s="51">
        <f t="shared" si="350"/>
        <v>0</v>
      </c>
      <c r="BH330" s="50">
        <f t="shared" ref="BH330:BH393" si="420">BG330/Rtst12</f>
        <v>0</v>
      </c>
      <c r="BS330" s="106">
        <f t="shared" si="351"/>
        <v>0</v>
      </c>
      <c r="BT330" s="111">
        <f t="shared" si="352"/>
        <v>0</v>
      </c>
      <c r="BU330" s="111">
        <f t="shared" si="353"/>
        <v>0</v>
      </c>
      <c r="BV330" s="111">
        <f t="shared" si="354"/>
        <v>0</v>
      </c>
      <c r="BW330" s="111">
        <f t="shared" si="355"/>
        <v>0</v>
      </c>
      <c r="BX330" s="111">
        <f t="shared" si="356"/>
        <v>0</v>
      </c>
      <c r="BY330" s="111">
        <f t="shared" si="357"/>
        <v>0</v>
      </c>
      <c r="BZ330" s="111">
        <f t="shared" si="358"/>
        <v>0</v>
      </c>
      <c r="CA330" s="115">
        <f t="shared" si="359"/>
        <v>0</v>
      </c>
    </row>
    <row r="331" spans="1:87" x14ac:dyDescent="0.25">
      <c r="C331" s="10" t="s">
        <v>10</v>
      </c>
      <c r="E331" s="1">
        <f t="shared" si="409"/>
        <v>0</v>
      </c>
      <c r="G331" s="8">
        <f t="shared" si="410"/>
        <v>0</v>
      </c>
      <c r="I331" s="25">
        <f t="shared" si="411"/>
        <v>0</v>
      </c>
      <c r="K331" s="18">
        <f t="shared" si="412"/>
        <v>0</v>
      </c>
      <c r="M331" s="25">
        <f t="shared" si="413"/>
        <v>0</v>
      </c>
      <c r="R331" s="8">
        <f t="shared" ref="R331:R394" si="421">P331-Q331</f>
        <v>0</v>
      </c>
      <c r="U331" s="8">
        <f t="shared" ref="U331:U394" si="422">S331-T331</f>
        <v>0</v>
      </c>
      <c r="X331" s="8">
        <f t="shared" ref="X331:X394" si="423">V331-W331</f>
        <v>0</v>
      </c>
      <c r="AA331" s="8">
        <f t="shared" ref="AA331:AA394" si="424">(Y331+Z331)/2</f>
        <v>0</v>
      </c>
      <c r="AD331" s="8">
        <f t="shared" ref="AD331:AD394" si="425">(AB331+AC331)/2</f>
        <v>0</v>
      </c>
      <c r="AG331" s="8">
        <f t="shared" ref="AG331:AG394" si="426">(AE331+AF331)/2</f>
        <v>0</v>
      </c>
      <c r="AQ331" s="40">
        <f t="shared" si="414"/>
        <v>0</v>
      </c>
      <c r="AR331" s="40">
        <f t="shared" ref="AR331:AR394" si="427">(AQ331/144)*1000</f>
        <v>0</v>
      </c>
      <c r="AS331" s="40">
        <f t="shared" si="415"/>
        <v>0</v>
      </c>
      <c r="AT331" s="41">
        <f t="shared" ref="AT331:AT394" si="428">(AS331/144)*1000</f>
        <v>0</v>
      </c>
      <c r="AU331" s="49"/>
      <c r="AV331" s="50">
        <f t="shared" si="416"/>
        <v>0</v>
      </c>
      <c r="AW331" s="51"/>
      <c r="AX331" s="51">
        <f t="shared" ref="AX331:AX394" si="429">AW331-AU331</f>
        <v>0</v>
      </c>
      <c r="AY331" s="50">
        <f t="shared" si="417"/>
        <v>0</v>
      </c>
      <c r="AZ331" s="51"/>
      <c r="BA331" s="51">
        <f t="shared" ref="BA331:BA394" si="430">AZ331-AU331</f>
        <v>0</v>
      </c>
      <c r="BB331" s="50">
        <f t="shared" si="418"/>
        <v>0</v>
      </c>
      <c r="BC331" s="51"/>
      <c r="BD331" s="51">
        <f t="shared" ref="BD331:BD394" si="431">BC331-AU331</f>
        <v>0</v>
      </c>
      <c r="BE331" s="50">
        <f t="shared" si="419"/>
        <v>0</v>
      </c>
      <c r="BF331" s="51"/>
      <c r="BG331" s="51">
        <f t="shared" ref="BG331:BG394" si="432">BF331-AU331</f>
        <v>0</v>
      </c>
      <c r="BH331" s="50">
        <f t="shared" si="420"/>
        <v>0</v>
      </c>
      <c r="BS331" s="106">
        <f t="shared" ref="BS331:BS394" si="433">(BM331-BL331)/2</f>
        <v>0</v>
      </c>
      <c r="BT331" s="111">
        <f t="shared" ref="BT331:BT394" si="434">BN331-BM331</f>
        <v>0</v>
      </c>
      <c r="BU331" s="111">
        <f t="shared" ref="BU331:BU394" si="435">BS331+BT331</f>
        <v>0</v>
      </c>
      <c r="BV331" s="111">
        <f t="shared" ref="BV331:BV394" si="436">BO331-BM331</f>
        <v>0</v>
      </c>
      <c r="BW331" s="111">
        <f t="shared" ref="BW331:BW394" si="437">BV331+BS331</f>
        <v>0</v>
      </c>
      <c r="BX331" s="111">
        <f t="shared" ref="BX331:BX394" si="438">BQ331-BP331</f>
        <v>0</v>
      </c>
      <c r="BY331" s="111">
        <f t="shared" ref="BY331:BY394" si="439">BP331-BX331</f>
        <v>0</v>
      </c>
      <c r="BZ331" s="111">
        <f t="shared" ref="BZ331:BZ394" si="440">BX331-(4*BS331)</f>
        <v>0</v>
      </c>
      <c r="CA331" s="115">
        <f t="shared" ref="CA331:CA394" si="441">BR331-BQ331</f>
        <v>0</v>
      </c>
    </row>
    <row r="332" spans="1:87" x14ac:dyDescent="0.25">
      <c r="C332" s="10" t="s">
        <v>35</v>
      </c>
      <c r="D332" s="1">
        <v>3.3</v>
      </c>
      <c r="E332" s="1">
        <f t="shared" si="409"/>
        <v>3.5986913849509271E-9</v>
      </c>
      <c r="F332" s="1">
        <v>1.2</v>
      </c>
      <c r="G332" s="8">
        <f t="shared" si="410"/>
        <v>1.3086150490730641E-9</v>
      </c>
      <c r="I332" s="25">
        <f t="shared" si="411"/>
        <v>0</v>
      </c>
      <c r="K332" s="18">
        <f t="shared" si="412"/>
        <v>0</v>
      </c>
      <c r="M332" s="25">
        <f t="shared" si="413"/>
        <v>0</v>
      </c>
      <c r="R332" s="8">
        <f t="shared" si="421"/>
        <v>0</v>
      </c>
      <c r="U332" s="8">
        <f t="shared" si="422"/>
        <v>0</v>
      </c>
      <c r="X332" s="8">
        <f t="shared" si="423"/>
        <v>0</v>
      </c>
      <c r="AA332" s="8">
        <f t="shared" si="424"/>
        <v>0</v>
      </c>
      <c r="AD332" s="8">
        <f t="shared" si="425"/>
        <v>0</v>
      </c>
      <c r="AG332" s="8">
        <f t="shared" si="426"/>
        <v>0</v>
      </c>
      <c r="AQ332" s="40">
        <f t="shared" si="414"/>
        <v>0</v>
      </c>
      <c r="AR332" s="40">
        <f t="shared" si="427"/>
        <v>0</v>
      </c>
      <c r="AS332" s="40">
        <f t="shared" si="415"/>
        <v>0</v>
      </c>
      <c r="AT332" s="41">
        <f t="shared" si="428"/>
        <v>0</v>
      </c>
      <c r="AU332" s="49"/>
      <c r="AV332" s="50">
        <f t="shared" si="416"/>
        <v>0</v>
      </c>
      <c r="AW332" s="51"/>
      <c r="AX332" s="51">
        <f t="shared" si="429"/>
        <v>0</v>
      </c>
      <c r="AY332" s="50">
        <f t="shared" si="417"/>
        <v>0</v>
      </c>
      <c r="AZ332" s="51"/>
      <c r="BA332" s="51">
        <f t="shared" si="430"/>
        <v>0</v>
      </c>
      <c r="BB332" s="50">
        <f t="shared" si="418"/>
        <v>0</v>
      </c>
      <c r="BC332" s="51"/>
      <c r="BD332" s="51">
        <f t="shared" si="431"/>
        <v>0</v>
      </c>
      <c r="BE332" s="50">
        <f t="shared" si="419"/>
        <v>0</v>
      </c>
      <c r="BF332" s="51"/>
      <c r="BG332" s="51">
        <f t="shared" si="432"/>
        <v>0</v>
      </c>
      <c r="BH332" s="50">
        <f t="shared" si="420"/>
        <v>0</v>
      </c>
      <c r="BS332" s="106">
        <f t="shared" si="433"/>
        <v>0</v>
      </c>
      <c r="BT332" s="111">
        <f t="shared" si="434"/>
        <v>0</v>
      </c>
      <c r="BU332" s="111">
        <f t="shared" si="435"/>
        <v>0</v>
      </c>
      <c r="BV332" s="111">
        <f t="shared" si="436"/>
        <v>0</v>
      </c>
      <c r="BW332" s="111">
        <f t="shared" si="437"/>
        <v>0</v>
      </c>
      <c r="BX332" s="111">
        <f t="shared" si="438"/>
        <v>0</v>
      </c>
      <c r="BY332" s="111">
        <f t="shared" si="439"/>
        <v>0</v>
      </c>
      <c r="BZ332" s="111">
        <f t="shared" si="440"/>
        <v>0</v>
      </c>
      <c r="CA332" s="115">
        <f t="shared" si="441"/>
        <v>0</v>
      </c>
    </row>
    <row r="333" spans="1:87" x14ac:dyDescent="0.25">
      <c r="C333" s="10" t="s">
        <v>36</v>
      </c>
      <c r="D333" s="1">
        <v>3.2</v>
      </c>
      <c r="E333" s="1">
        <f t="shared" si="409"/>
        <v>3.4896401308615052E-9</v>
      </c>
      <c r="F333" s="1">
        <v>1.2</v>
      </c>
      <c r="G333" s="8">
        <f t="shared" si="410"/>
        <v>1.3086150490730641E-9</v>
      </c>
      <c r="I333" s="25">
        <f t="shared" si="411"/>
        <v>0</v>
      </c>
      <c r="J333" s="1">
        <v>4.9599999999999998E-2</v>
      </c>
      <c r="K333" s="18">
        <f t="shared" si="412"/>
        <v>2.3177570093457941E-2</v>
      </c>
      <c r="M333" s="25">
        <f t="shared" si="413"/>
        <v>0</v>
      </c>
      <c r="R333" s="8">
        <f t="shared" si="421"/>
        <v>0</v>
      </c>
      <c r="U333" s="8">
        <f t="shared" si="422"/>
        <v>0</v>
      </c>
      <c r="X333" s="8">
        <f t="shared" si="423"/>
        <v>0</v>
      </c>
      <c r="AA333" s="8">
        <f t="shared" si="424"/>
        <v>0</v>
      </c>
      <c r="AD333" s="8">
        <f t="shared" si="425"/>
        <v>0</v>
      </c>
      <c r="AG333" s="8">
        <f t="shared" si="426"/>
        <v>0</v>
      </c>
      <c r="AQ333" s="40">
        <f t="shared" si="414"/>
        <v>0</v>
      </c>
      <c r="AR333" s="40">
        <f t="shared" si="427"/>
        <v>0</v>
      </c>
      <c r="AS333" s="40">
        <f t="shared" si="415"/>
        <v>0</v>
      </c>
      <c r="AT333" s="41">
        <f t="shared" si="428"/>
        <v>0</v>
      </c>
      <c r="AU333" s="49"/>
      <c r="AV333" s="50">
        <f t="shared" si="416"/>
        <v>0</v>
      </c>
      <c r="AW333" s="51"/>
      <c r="AX333" s="51">
        <f t="shared" si="429"/>
        <v>0</v>
      </c>
      <c r="AY333" s="50">
        <f t="shared" si="417"/>
        <v>0</v>
      </c>
      <c r="AZ333" s="51"/>
      <c r="BA333" s="51">
        <f t="shared" si="430"/>
        <v>0</v>
      </c>
      <c r="BB333" s="50">
        <f t="shared" si="418"/>
        <v>0</v>
      </c>
      <c r="BC333" s="51"/>
      <c r="BD333" s="51">
        <f t="shared" si="431"/>
        <v>0</v>
      </c>
      <c r="BE333" s="50">
        <f t="shared" si="419"/>
        <v>0</v>
      </c>
      <c r="BF333" s="51"/>
      <c r="BG333" s="51">
        <f t="shared" si="432"/>
        <v>0</v>
      </c>
      <c r="BH333" s="50">
        <f t="shared" si="420"/>
        <v>0</v>
      </c>
      <c r="BS333" s="106">
        <f t="shared" si="433"/>
        <v>0</v>
      </c>
      <c r="BT333" s="111">
        <f t="shared" si="434"/>
        <v>0</v>
      </c>
      <c r="BU333" s="111">
        <f t="shared" si="435"/>
        <v>0</v>
      </c>
      <c r="BV333" s="111">
        <f t="shared" si="436"/>
        <v>0</v>
      </c>
      <c r="BW333" s="111">
        <f t="shared" si="437"/>
        <v>0</v>
      </c>
      <c r="BX333" s="111">
        <f t="shared" si="438"/>
        <v>0</v>
      </c>
      <c r="BY333" s="111">
        <f t="shared" si="439"/>
        <v>0</v>
      </c>
      <c r="BZ333" s="111">
        <f t="shared" si="440"/>
        <v>0</v>
      </c>
      <c r="CA333" s="115">
        <f t="shared" si="441"/>
        <v>0</v>
      </c>
    </row>
    <row r="334" spans="1:87" x14ac:dyDescent="0.25">
      <c r="B334" s="5" t="s">
        <v>11</v>
      </c>
      <c r="C334" s="10" t="s">
        <v>31</v>
      </c>
      <c r="E334" s="1">
        <f t="shared" si="409"/>
        <v>0</v>
      </c>
      <c r="G334" s="8">
        <f t="shared" si="410"/>
        <v>0</v>
      </c>
      <c r="H334" s="1">
        <v>7.4300000000000005E-2</v>
      </c>
      <c r="I334" s="25">
        <f t="shared" si="411"/>
        <v>3.7601214574898785E-5</v>
      </c>
      <c r="J334" s="1">
        <v>8.6099999999999996E-2</v>
      </c>
      <c r="K334" s="18">
        <f t="shared" si="412"/>
        <v>4.0233644859813081E-2</v>
      </c>
      <c r="L334" s="1">
        <v>8.4500000000000006E-2</v>
      </c>
      <c r="M334" s="25">
        <f t="shared" si="413"/>
        <v>3.9485981308411217E-2</v>
      </c>
      <c r="N334" s="1" t="s">
        <v>43</v>
      </c>
      <c r="P334" s="1">
        <v>1117</v>
      </c>
      <c r="Q334" s="1">
        <v>666</v>
      </c>
      <c r="R334" s="8">
        <f t="shared" si="421"/>
        <v>451</v>
      </c>
      <c r="S334" s="1">
        <v>1010</v>
      </c>
      <c r="T334" s="1">
        <v>598</v>
      </c>
      <c r="U334" s="8">
        <f t="shared" si="422"/>
        <v>412</v>
      </c>
      <c r="V334" s="1">
        <v>1228</v>
      </c>
      <c r="W334" s="1">
        <v>752</v>
      </c>
      <c r="X334" s="8">
        <f t="shared" si="423"/>
        <v>476</v>
      </c>
      <c r="AA334" s="8">
        <f t="shared" si="424"/>
        <v>0</v>
      </c>
      <c r="AD334" s="8">
        <f t="shared" si="425"/>
        <v>0</v>
      </c>
      <c r="AG334" s="8">
        <f t="shared" si="426"/>
        <v>0</v>
      </c>
      <c r="AJ334" s="1">
        <v>135</v>
      </c>
      <c r="AK334" s="8">
        <v>1631</v>
      </c>
      <c r="AP334" s="1">
        <v>34.700000000000003</v>
      </c>
      <c r="AQ334" s="40">
        <f t="shared" si="414"/>
        <v>3.497983870967742</v>
      </c>
      <c r="AR334" s="40">
        <f t="shared" si="427"/>
        <v>24.29155465949821</v>
      </c>
      <c r="AS334" s="40">
        <f t="shared" si="415"/>
        <v>6.2963709677419359</v>
      </c>
      <c r="AT334" s="41">
        <f t="shared" si="428"/>
        <v>43.724798387096783</v>
      </c>
      <c r="AU334" s="49">
        <v>1.5</v>
      </c>
      <c r="AV334" s="50">
        <f t="shared" si="416"/>
        <v>3.0612244897959182</v>
      </c>
      <c r="AW334" s="51">
        <v>2.9</v>
      </c>
      <c r="AX334" s="51">
        <f t="shared" si="429"/>
        <v>1.4</v>
      </c>
      <c r="AY334" s="50">
        <f t="shared" si="417"/>
        <v>2.8571428571428572</v>
      </c>
      <c r="AZ334" s="51">
        <v>3.1</v>
      </c>
      <c r="BA334" s="51">
        <f t="shared" si="430"/>
        <v>1.6</v>
      </c>
      <c r="BB334" s="50">
        <f t="shared" si="418"/>
        <v>3.2653061224489797</v>
      </c>
      <c r="BC334" s="51">
        <v>3.1</v>
      </c>
      <c r="BD334" s="51">
        <f t="shared" si="431"/>
        <v>1.6</v>
      </c>
      <c r="BE334" s="50">
        <f t="shared" si="419"/>
        <v>3.2653061224489797</v>
      </c>
      <c r="BF334" s="51">
        <v>2.1</v>
      </c>
      <c r="BG334" s="51">
        <f t="shared" si="432"/>
        <v>0.60000000000000009</v>
      </c>
      <c r="BH334" s="50">
        <f t="shared" si="420"/>
        <v>1.2244897959183676</v>
      </c>
      <c r="BI334" s="1">
        <v>22.1</v>
      </c>
      <c r="BJ334" s="106">
        <v>2.7210000000000001</v>
      </c>
      <c r="BK334" s="111">
        <v>5.72</v>
      </c>
      <c r="BL334" s="111">
        <v>3.8010000000000002</v>
      </c>
      <c r="BM334" s="111">
        <v>7.0810000000000004</v>
      </c>
      <c r="BN334" s="111">
        <v>11.121</v>
      </c>
      <c r="BO334" s="111">
        <v>9.52</v>
      </c>
      <c r="BP334" s="111">
        <v>13.920999999999999</v>
      </c>
      <c r="BQ334" s="111">
        <v>21.8</v>
      </c>
      <c r="BR334" s="111">
        <v>26.8</v>
      </c>
      <c r="BS334" s="106">
        <f t="shared" si="433"/>
        <v>1.6400000000000001</v>
      </c>
      <c r="BT334" s="111">
        <f t="shared" si="434"/>
        <v>4.04</v>
      </c>
      <c r="BU334" s="111">
        <f t="shared" si="435"/>
        <v>5.68</v>
      </c>
      <c r="BV334" s="111">
        <f t="shared" si="436"/>
        <v>2.4389999999999992</v>
      </c>
      <c r="BW334" s="111">
        <f t="shared" si="437"/>
        <v>4.0789999999999988</v>
      </c>
      <c r="BX334" s="111">
        <f t="shared" si="438"/>
        <v>7.8790000000000013</v>
      </c>
      <c r="BY334" s="111">
        <f t="shared" si="439"/>
        <v>6.041999999999998</v>
      </c>
      <c r="BZ334" s="111">
        <f t="shared" si="440"/>
        <v>1.3190000000000008</v>
      </c>
      <c r="CA334" s="115">
        <f t="shared" si="441"/>
        <v>5</v>
      </c>
      <c r="CB334" s="122">
        <f>BK334/$BJ334</f>
        <v>2.1021683204704154</v>
      </c>
      <c r="CC334" s="122">
        <f t="shared" ref="CC334" si="442">BL334/$BJ334</f>
        <v>1.3969128996692393</v>
      </c>
      <c r="CD334" s="122">
        <f t="shared" ref="CD334" si="443">BM334/$BJ334</f>
        <v>2.6023520764424846</v>
      </c>
      <c r="CE334" s="122">
        <f t="shared" ref="CE334" si="444">BN334/$BJ334</f>
        <v>4.0871003307607499</v>
      </c>
      <c r="CF334" s="122">
        <f t="shared" ref="CF334" si="445">BO334/$BJ334</f>
        <v>3.498713708195516</v>
      </c>
      <c r="CG334" s="122">
        <f t="shared" ref="CG334" si="446">BP334/$BJ334</f>
        <v>5.1161337743476656</v>
      </c>
      <c r="CH334" s="122">
        <f t="shared" ref="CH334" si="447">BQ334/$BJ334</f>
        <v>8.0117603822124224</v>
      </c>
      <c r="CI334" s="92">
        <f t="shared" ref="CI334" si="448">BR334/$BJ334</f>
        <v>9.849320102903345</v>
      </c>
    </row>
    <row r="335" spans="1:87" x14ac:dyDescent="0.25">
      <c r="C335" s="10" t="s">
        <v>32</v>
      </c>
      <c r="E335" s="1">
        <f t="shared" si="409"/>
        <v>0</v>
      </c>
      <c r="G335" s="8">
        <f t="shared" si="410"/>
        <v>0</v>
      </c>
      <c r="H335" s="1">
        <v>7.1199999999999999E-2</v>
      </c>
      <c r="I335" s="25">
        <f t="shared" si="411"/>
        <v>3.6032388663967611E-5</v>
      </c>
      <c r="J335" s="1">
        <v>8.3900000000000002E-2</v>
      </c>
      <c r="K335" s="18">
        <f t="shared" si="412"/>
        <v>3.9205607476635512E-2</v>
      </c>
      <c r="L335" s="1">
        <v>8.4099999999999994E-2</v>
      </c>
      <c r="M335" s="25">
        <f t="shared" si="413"/>
        <v>3.929906542056074E-2</v>
      </c>
      <c r="P335" s="1">
        <v>1102</v>
      </c>
      <c r="Q335" s="1">
        <v>648</v>
      </c>
      <c r="R335" s="8">
        <f t="shared" si="421"/>
        <v>454</v>
      </c>
      <c r="S335" s="1">
        <v>988</v>
      </c>
      <c r="T335" s="1">
        <v>590</v>
      </c>
      <c r="U335" s="8">
        <f t="shared" si="422"/>
        <v>398</v>
      </c>
      <c r="V335" s="1">
        <v>1217</v>
      </c>
      <c r="W335" s="1">
        <v>732</v>
      </c>
      <c r="X335" s="8">
        <f t="shared" si="423"/>
        <v>485</v>
      </c>
      <c r="AA335" s="8">
        <f t="shared" si="424"/>
        <v>0</v>
      </c>
      <c r="AD335" s="8">
        <f t="shared" si="425"/>
        <v>0</v>
      </c>
      <c r="AG335" s="8">
        <f t="shared" si="426"/>
        <v>0</v>
      </c>
      <c r="AJ335" s="1">
        <v>163</v>
      </c>
      <c r="AK335" s="8">
        <v>1598</v>
      </c>
      <c r="AQ335" s="40">
        <f t="shared" si="414"/>
        <v>0</v>
      </c>
      <c r="AR335" s="40">
        <f t="shared" si="427"/>
        <v>0</v>
      </c>
      <c r="AS335" s="40">
        <f t="shared" si="415"/>
        <v>0</v>
      </c>
      <c r="AT335" s="41">
        <f t="shared" si="428"/>
        <v>0</v>
      </c>
      <c r="AU335" s="49"/>
      <c r="AV335" s="50">
        <f t="shared" si="416"/>
        <v>0</v>
      </c>
      <c r="AW335" s="51"/>
      <c r="AX335" s="51">
        <f t="shared" si="429"/>
        <v>0</v>
      </c>
      <c r="AY335" s="50">
        <f t="shared" si="417"/>
        <v>0</v>
      </c>
      <c r="AZ335" s="51"/>
      <c r="BA335" s="51">
        <f t="shared" si="430"/>
        <v>0</v>
      </c>
      <c r="BB335" s="50">
        <f t="shared" si="418"/>
        <v>0</v>
      </c>
      <c r="BC335" s="51"/>
      <c r="BD335" s="51">
        <f t="shared" si="431"/>
        <v>0</v>
      </c>
      <c r="BE335" s="50">
        <f t="shared" si="419"/>
        <v>0</v>
      </c>
      <c r="BF335" s="51"/>
      <c r="BG335" s="51">
        <f t="shared" si="432"/>
        <v>0</v>
      </c>
      <c r="BH335" s="50">
        <f t="shared" si="420"/>
        <v>0</v>
      </c>
      <c r="BS335" s="106">
        <f t="shared" si="433"/>
        <v>0</v>
      </c>
      <c r="BT335" s="111">
        <f t="shared" si="434"/>
        <v>0</v>
      </c>
      <c r="BU335" s="111">
        <f t="shared" si="435"/>
        <v>0</v>
      </c>
      <c r="BV335" s="111">
        <f t="shared" si="436"/>
        <v>0</v>
      </c>
      <c r="BW335" s="111">
        <f t="shared" si="437"/>
        <v>0</v>
      </c>
      <c r="BX335" s="111">
        <f t="shared" si="438"/>
        <v>0</v>
      </c>
      <c r="BY335" s="111">
        <f t="shared" si="439"/>
        <v>0</v>
      </c>
      <c r="BZ335" s="111">
        <f t="shared" si="440"/>
        <v>0</v>
      </c>
      <c r="CA335" s="115">
        <f t="shared" si="441"/>
        <v>0</v>
      </c>
    </row>
    <row r="336" spans="1:87" x14ac:dyDescent="0.25">
      <c r="C336" s="10" t="s">
        <v>33</v>
      </c>
      <c r="E336" s="1">
        <f t="shared" si="409"/>
        <v>0</v>
      </c>
      <c r="G336" s="8">
        <f t="shared" si="410"/>
        <v>0</v>
      </c>
      <c r="I336" s="25">
        <f t="shared" si="411"/>
        <v>0</v>
      </c>
      <c r="J336" s="1">
        <v>8.5699999999999998E-2</v>
      </c>
      <c r="K336" s="18">
        <f t="shared" si="412"/>
        <v>4.0046728971962611E-2</v>
      </c>
      <c r="L336" s="1">
        <v>8.4500000000000006E-2</v>
      </c>
      <c r="M336" s="25">
        <f t="shared" si="413"/>
        <v>3.9485981308411217E-2</v>
      </c>
      <c r="R336" s="8">
        <f t="shared" si="421"/>
        <v>0</v>
      </c>
      <c r="U336" s="8">
        <f t="shared" si="422"/>
        <v>0</v>
      </c>
      <c r="X336" s="8">
        <f t="shared" si="423"/>
        <v>0</v>
      </c>
      <c r="AA336" s="8">
        <f t="shared" si="424"/>
        <v>0</v>
      </c>
      <c r="AD336" s="8">
        <f t="shared" si="425"/>
        <v>0</v>
      </c>
      <c r="AG336" s="8">
        <f t="shared" si="426"/>
        <v>0</v>
      </c>
      <c r="AJ336" s="1">
        <v>125</v>
      </c>
      <c r="AK336" s="8">
        <v>1642</v>
      </c>
      <c r="AQ336" s="40">
        <f t="shared" si="414"/>
        <v>0</v>
      </c>
      <c r="AR336" s="40">
        <f t="shared" si="427"/>
        <v>0</v>
      </c>
      <c r="AS336" s="40">
        <f t="shared" si="415"/>
        <v>0</v>
      </c>
      <c r="AT336" s="41">
        <f t="shared" si="428"/>
        <v>0</v>
      </c>
      <c r="AU336" s="49"/>
      <c r="AV336" s="50">
        <f t="shared" si="416"/>
        <v>0</v>
      </c>
      <c r="AW336" s="51"/>
      <c r="AX336" s="51">
        <f t="shared" si="429"/>
        <v>0</v>
      </c>
      <c r="AY336" s="50">
        <f t="shared" si="417"/>
        <v>0</v>
      </c>
      <c r="AZ336" s="51"/>
      <c r="BA336" s="51">
        <f t="shared" si="430"/>
        <v>0</v>
      </c>
      <c r="BB336" s="50">
        <f t="shared" si="418"/>
        <v>0</v>
      </c>
      <c r="BC336" s="51"/>
      <c r="BD336" s="51">
        <f t="shared" si="431"/>
        <v>0</v>
      </c>
      <c r="BE336" s="50">
        <f t="shared" si="419"/>
        <v>0</v>
      </c>
      <c r="BF336" s="51"/>
      <c r="BG336" s="51">
        <f t="shared" si="432"/>
        <v>0</v>
      </c>
      <c r="BH336" s="50">
        <f t="shared" si="420"/>
        <v>0</v>
      </c>
      <c r="BS336" s="106">
        <f t="shared" si="433"/>
        <v>0</v>
      </c>
      <c r="BT336" s="111">
        <f t="shared" si="434"/>
        <v>0</v>
      </c>
      <c r="BU336" s="111">
        <f t="shared" si="435"/>
        <v>0</v>
      </c>
      <c r="BV336" s="111">
        <f t="shared" si="436"/>
        <v>0</v>
      </c>
      <c r="BW336" s="111">
        <f t="shared" si="437"/>
        <v>0</v>
      </c>
      <c r="BX336" s="111">
        <f t="shared" si="438"/>
        <v>0</v>
      </c>
      <c r="BY336" s="111">
        <f t="shared" si="439"/>
        <v>0</v>
      </c>
      <c r="BZ336" s="111">
        <f t="shared" si="440"/>
        <v>0</v>
      </c>
      <c r="CA336" s="115">
        <f t="shared" si="441"/>
        <v>0</v>
      </c>
    </row>
    <row r="337" spans="2:87" x14ac:dyDescent="0.25">
      <c r="C337" s="10" t="s">
        <v>34</v>
      </c>
      <c r="E337" s="1">
        <f t="shared" si="409"/>
        <v>0</v>
      </c>
      <c r="G337" s="8">
        <f t="shared" si="410"/>
        <v>0</v>
      </c>
      <c r="I337" s="25">
        <f t="shared" si="411"/>
        <v>0</v>
      </c>
      <c r="J337" s="1">
        <v>8.5000000000000006E-2</v>
      </c>
      <c r="K337" s="18">
        <f t="shared" si="412"/>
        <v>3.9719626168224297E-2</v>
      </c>
      <c r="L337" s="1">
        <v>8.4000000000000005E-2</v>
      </c>
      <c r="M337" s="25">
        <f t="shared" si="413"/>
        <v>3.925233644859813E-2</v>
      </c>
      <c r="R337" s="8">
        <f t="shared" si="421"/>
        <v>0</v>
      </c>
      <c r="U337" s="8">
        <f t="shared" si="422"/>
        <v>0</v>
      </c>
      <c r="X337" s="8">
        <f t="shared" si="423"/>
        <v>0</v>
      </c>
      <c r="AA337" s="8">
        <f t="shared" si="424"/>
        <v>0</v>
      </c>
      <c r="AD337" s="8">
        <f t="shared" si="425"/>
        <v>0</v>
      </c>
      <c r="AG337" s="8">
        <f t="shared" si="426"/>
        <v>0</v>
      </c>
      <c r="AJ337" s="1">
        <v>125</v>
      </c>
      <c r="AK337" s="8">
        <v>1641</v>
      </c>
      <c r="AQ337" s="40">
        <f t="shared" si="414"/>
        <v>0</v>
      </c>
      <c r="AR337" s="40">
        <f t="shared" si="427"/>
        <v>0</v>
      </c>
      <c r="AS337" s="40">
        <f t="shared" si="415"/>
        <v>0</v>
      </c>
      <c r="AT337" s="41">
        <f t="shared" si="428"/>
        <v>0</v>
      </c>
      <c r="AU337" s="49"/>
      <c r="AV337" s="50">
        <f t="shared" si="416"/>
        <v>0</v>
      </c>
      <c r="AW337" s="51"/>
      <c r="AX337" s="51">
        <f t="shared" si="429"/>
        <v>0</v>
      </c>
      <c r="AY337" s="50">
        <f t="shared" si="417"/>
        <v>0</v>
      </c>
      <c r="AZ337" s="51"/>
      <c r="BA337" s="51">
        <f t="shared" si="430"/>
        <v>0</v>
      </c>
      <c r="BB337" s="50">
        <f t="shared" si="418"/>
        <v>0</v>
      </c>
      <c r="BC337" s="51"/>
      <c r="BD337" s="51">
        <f t="shared" si="431"/>
        <v>0</v>
      </c>
      <c r="BE337" s="50">
        <f t="shared" si="419"/>
        <v>0</v>
      </c>
      <c r="BF337" s="51"/>
      <c r="BG337" s="51">
        <f t="shared" si="432"/>
        <v>0</v>
      </c>
      <c r="BH337" s="50">
        <f t="shared" si="420"/>
        <v>0</v>
      </c>
      <c r="BS337" s="106">
        <f t="shared" si="433"/>
        <v>0</v>
      </c>
      <c r="BT337" s="111">
        <f t="shared" si="434"/>
        <v>0</v>
      </c>
      <c r="BU337" s="111">
        <f t="shared" si="435"/>
        <v>0</v>
      </c>
      <c r="BV337" s="111">
        <f t="shared" si="436"/>
        <v>0</v>
      </c>
      <c r="BW337" s="111">
        <f t="shared" si="437"/>
        <v>0</v>
      </c>
      <c r="BX337" s="111">
        <f t="shared" si="438"/>
        <v>0</v>
      </c>
      <c r="BY337" s="111">
        <f t="shared" si="439"/>
        <v>0</v>
      </c>
      <c r="BZ337" s="111">
        <f t="shared" si="440"/>
        <v>0</v>
      </c>
      <c r="CA337" s="115">
        <f t="shared" si="441"/>
        <v>0</v>
      </c>
    </row>
    <row r="338" spans="2:87" x14ac:dyDescent="0.25">
      <c r="C338" s="10" t="s">
        <v>29</v>
      </c>
      <c r="E338" s="1">
        <f t="shared" si="409"/>
        <v>0</v>
      </c>
      <c r="G338" s="8">
        <f t="shared" si="410"/>
        <v>0</v>
      </c>
      <c r="I338" s="25">
        <f t="shared" si="411"/>
        <v>0</v>
      </c>
      <c r="K338" s="18">
        <f t="shared" si="412"/>
        <v>0</v>
      </c>
      <c r="M338" s="25">
        <f t="shared" si="413"/>
        <v>0</v>
      </c>
      <c r="R338" s="8">
        <f t="shared" si="421"/>
        <v>0</v>
      </c>
      <c r="U338" s="8">
        <f t="shared" si="422"/>
        <v>0</v>
      </c>
      <c r="X338" s="8">
        <f t="shared" si="423"/>
        <v>0</v>
      </c>
      <c r="AA338" s="8">
        <f t="shared" si="424"/>
        <v>0</v>
      </c>
      <c r="AD338" s="8">
        <f t="shared" si="425"/>
        <v>0</v>
      </c>
      <c r="AG338" s="8">
        <f t="shared" si="426"/>
        <v>0</v>
      </c>
      <c r="AQ338" s="40">
        <f t="shared" si="414"/>
        <v>0</v>
      </c>
      <c r="AR338" s="40">
        <f t="shared" si="427"/>
        <v>0</v>
      </c>
      <c r="AS338" s="40">
        <f t="shared" si="415"/>
        <v>0</v>
      </c>
      <c r="AT338" s="41">
        <f t="shared" si="428"/>
        <v>0</v>
      </c>
      <c r="AU338" s="49"/>
      <c r="AV338" s="50">
        <f t="shared" si="416"/>
        <v>0</v>
      </c>
      <c r="AW338" s="51"/>
      <c r="AX338" s="51">
        <f t="shared" si="429"/>
        <v>0</v>
      </c>
      <c r="AY338" s="50">
        <f t="shared" si="417"/>
        <v>0</v>
      </c>
      <c r="AZ338" s="51"/>
      <c r="BA338" s="51">
        <f t="shared" si="430"/>
        <v>0</v>
      </c>
      <c r="BB338" s="50">
        <f t="shared" si="418"/>
        <v>0</v>
      </c>
      <c r="BC338" s="51"/>
      <c r="BD338" s="51">
        <f t="shared" si="431"/>
        <v>0</v>
      </c>
      <c r="BE338" s="50">
        <f t="shared" si="419"/>
        <v>0</v>
      </c>
      <c r="BF338" s="51"/>
      <c r="BG338" s="51">
        <f t="shared" si="432"/>
        <v>0</v>
      </c>
      <c r="BH338" s="50">
        <f t="shared" si="420"/>
        <v>0</v>
      </c>
      <c r="BS338" s="106">
        <f t="shared" si="433"/>
        <v>0</v>
      </c>
      <c r="BT338" s="111">
        <f t="shared" si="434"/>
        <v>0</v>
      </c>
      <c r="BU338" s="111">
        <f t="shared" si="435"/>
        <v>0</v>
      </c>
      <c r="BV338" s="111">
        <f t="shared" si="436"/>
        <v>0</v>
      </c>
      <c r="BW338" s="111">
        <f t="shared" si="437"/>
        <v>0</v>
      </c>
      <c r="BX338" s="111">
        <f t="shared" si="438"/>
        <v>0</v>
      </c>
      <c r="BY338" s="111">
        <f t="shared" si="439"/>
        <v>0</v>
      </c>
      <c r="BZ338" s="111">
        <f t="shared" si="440"/>
        <v>0</v>
      </c>
      <c r="CA338" s="115">
        <f t="shared" si="441"/>
        <v>0</v>
      </c>
    </row>
    <row r="339" spans="2:87" x14ac:dyDescent="0.25">
      <c r="C339" s="10" t="s">
        <v>30</v>
      </c>
      <c r="E339" s="1">
        <f t="shared" si="409"/>
        <v>0</v>
      </c>
      <c r="G339" s="8">
        <f t="shared" si="410"/>
        <v>0</v>
      </c>
      <c r="I339" s="25">
        <f t="shared" si="411"/>
        <v>0</v>
      </c>
      <c r="K339" s="18">
        <f t="shared" si="412"/>
        <v>0</v>
      </c>
      <c r="M339" s="25">
        <f t="shared" si="413"/>
        <v>0</v>
      </c>
      <c r="R339" s="8">
        <f t="shared" si="421"/>
        <v>0</v>
      </c>
      <c r="U339" s="8">
        <f t="shared" si="422"/>
        <v>0</v>
      </c>
      <c r="X339" s="8">
        <f t="shared" si="423"/>
        <v>0</v>
      </c>
      <c r="AA339" s="8">
        <f t="shared" si="424"/>
        <v>0</v>
      </c>
      <c r="AD339" s="8">
        <f t="shared" si="425"/>
        <v>0</v>
      </c>
      <c r="AG339" s="8">
        <f t="shared" si="426"/>
        <v>0</v>
      </c>
      <c r="AQ339" s="40">
        <f t="shared" si="414"/>
        <v>0</v>
      </c>
      <c r="AR339" s="40">
        <f t="shared" si="427"/>
        <v>0</v>
      </c>
      <c r="AS339" s="40">
        <f t="shared" si="415"/>
        <v>0</v>
      </c>
      <c r="AT339" s="41">
        <f t="shared" si="428"/>
        <v>0</v>
      </c>
      <c r="AU339" s="49"/>
      <c r="AV339" s="50">
        <f t="shared" si="416"/>
        <v>0</v>
      </c>
      <c r="AW339" s="51"/>
      <c r="AX339" s="51">
        <f t="shared" si="429"/>
        <v>0</v>
      </c>
      <c r="AY339" s="50">
        <f t="shared" si="417"/>
        <v>0</v>
      </c>
      <c r="AZ339" s="51"/>
      <c r="BA339" s="51">
        <f t="shared" si="430"/>
        <v>0</v>
      </c>
      <c r="BB339" s="50">
        <f t="shared" si="418"/>
        <v>0</v>
      </c>
      <c r="BC339" s="51"/>
      <c r="BD339" s="51">
        <f t="shared" si="431"/>
        <v>0</v>
      </c>
      <c r="BE339" s="50">
        <f t="shared" si="419"/>
        <v>0</v>
      </c>
      <c r="BF339" s="51"/>
      <c r="BG339" s="51">
        <f t="shared" si="432"/>
        <v>0</v>
      </c>
      <c r="BH339" s="50">
        <f t="shared" si="420"/>
        <v>0</v>
      </c>
      <c r="BS339" s="106">
        <f t="shared" si="433"/>
        <v>0</v>
      </c>
      <c r="BT339" s="111">
        <f t="shared" si="434"/>
        <v>0</v>
      </c>
      <c r="BU339" s="111">
        <f t="shared" si="435"/>
        <v>0</v>
      </c>
      <c r="BV339" s="111">
        <f t="shared" si="436"/>
        <v>0</v>
      </c>
      <c r="BW339" s="111">
        <f t="shared" si="437"/>
        <v>0</v>
      </c>
      <c r="BX339" s="111">
        <f t="shared" si="438"/>
        <v>0</v>
      </c>
      <c r="BY339" s="111">
        <f t="shared" si="439"/>
        <v>0</v>
      </c>
      <c r="BZ339" s="111">
        <f t="shared" si="440"/>
        <v>0</v>
      </c>
      <c r="CA339" s="115">
        <f t="shared" si="441"/>
        <v>0</v>
      </c>
    </row>
    <row r="340" spans="2:87" x14ac:dyDescent="0.25">
      <c r="C340" s="10" t="s">
        <v>10</v>
      </c>
      <c r="E340" s="1">
        <f t="shared" si="409"/>
        <v>0</v>
      </c>
      <c r="G340" s="8">
        <f t="shared" si="410"/>
        <v>0</v>
      </c>
      <c r="I340" s="25">
        <f t="shared" si="411"/>
        <v>0</v>
      </c>
      <c r="K340" s="18">
        <f t="shared" si="412"/>
        <v>0</v>
      </c>
      <c r="M340" s="25">
        <f t="shared" si="413"/>
        <v>0</v>
      </c>
      <c r="R340" s="8">
        <f t="shared" si="421"/>
        <v>0</v>
      </c>
      <c r="U340" s="8">
        <f t="shared" si="422"/>
        <v>0</v>
      </c>
      <c r="X340" s="8">
        <f t="shared" si="423"/>
        <v>0</v>
      </c>
      <c r="AA340" s="8">
        <f t="shared" si="424"/>
        <v>0</v>
      </c>
      <c r="AD340" s="8">
        <f t="shared" si="425"/>
        <v>0</v>
      </c>
      <c r="AG340" s="8">
        <f t="shared" si="426"/>
        <v>0</v>
      </c>
      <c r="AQ340" s="40">
        <f t="shared" si="414"/>
        <v>0</v>
      </c>
      <c r="AR340" s="40">
        <f t="shared" si="427"/>
        <v>0</v>
      </c>
      <c r="AS340" s="40">
        <f t="shared" si="415"/>
        <v>0</v>
      </c>
      <c r="AT340" s="41">
        <f t="shared" si="428"/>
        <v>0</v>
      </c>
      <c r="AU340" s="49"/>
      <c r="AV340" s="50">
        <f t="shared" si="416"/>
        <v>0</v>
      </c>
      <c r="AW340" s="51"/>
      <c r="AX340" s="51">
        <f t="shared" si="429"/>
        <v>0</v>
      </c>
      <c r="AY340" s="50">
        <f t="shared" si="417"/>
        <v>0</v>
      </c>
      <c r="AZ340" s="51"/>
      <c r="BA340" s="51">
        <f t="shared" si="430"/>
        <v>0</v>
      </c>
      <c r="BB340" s="50">
        <f t="shared" si="418"/>
        <v>0</v>
      </c>
      <c r="BC340" s="51"/>
      <c r="BD340" s="51">
        <f t="shared" si="431"/>
        <v>0</v>
      </c>
      <c r="BE340" s="50">
        <f t="shared" si="419"/>
        <v>0</v>
      </c>
      <c r="BF340" s="51"/>
      <c r="BG340" s="51">
        <f t="shared" si="432"/>
        <v>0</v>
      </c>
      <c r="BH340" s="50">
        <f t="shared" si="420"/>
        <v>0</v>
      </c>
      <c r="BS340" s="106">
        <f t="shared" si="433"/>
        <v>0</v>
      </c>
      <c r="BT340" s="111">
        <f t="shared" si="434"/>
        <v>0</v>
      </c>
      <c r="BU340" s="111">
        <f t="shared" si="435"/>
        <v>0</v>
      </c>
      <c r="BV340" s="111">
        <f t="shared" si="436"/>
        <v>0</v>
      </c>
      <c r="BW340" s="111">
        <f t="shared" si="437"/>
        <v>0</v>
      </c>
      <c r="BX340" s="111">
        <f t="shared" si="438"/>
        <v>0</v>
      </c>
      <c r="BY340" s="111">
        <f t="shared" si="439"/>
        <v>0</v>
      </c>
      <c r="BZ340" s="111">
        <f t="shared" si="440"/>
        <v>0</v>
      </c>
      <c r="CA340" s="115">
        <f t="shared" si="441"/>
        <v>0</v>
      </c>
    </row>
    <row r="341" spans="2:87" x14ac:dyDescent="0.25">
      <c r="C341" s="10" t="s">
        <v>35</v>
      </c>
      <c r="E341" s="1">
        <f t="shared" si="409"/>
        <v>0</v>
      </c>
      <c r="G341" s="8">
        <f t="shared" si="410"/>
        <v>0</v>
      </c>
      <c r="I341" s="25">
        <f t="shared" si="411"/>
        <v>0</v>
      </c>
      <c r="K341" s="18">
        <f t="shared" si="412"/>
        <v>0</v>
      </c>
      <c r="M341" s="25">
        <f t="shared" si="413"/>
        <v>0</v>
      </c>
      <c r="R341" s="8">
        <f t="shared" si="421"/>
        <v>0</v>
      </c>
      <c r="U341" s="8">
        <f t="shared" si="422"/>
        <v>0</v>
      </c>
      <c r="X341" s="8">
        <f t="shared" si="423"/>
        <v>0</v>
      </c>
      <c r="AA341" s="8">
        <f t="shared" si="424"/>
        <v>0</v>
      </c>
      <c r="AD341" s="8">
        <f t="shared" si="425"/>
        <v>0</v>
      </c>
      <c r="AG341" s="8">
        <f t="shared" si="426"/>
        <v>0</v>
      </c>
      <c r="AQ341" s="40">
        <f t="shared" si="414"/>
        <v>0</v>
      </c>
      <c r="AR341" s="40">
        <f t="shared" si="427"/>
        <v>0</v>
      </c>
      <c r="AS341" s="40">
        <f t="shared" si="415"/>
        <v>0</v>
      </c>
      <c r="AT341" s="41">
        <f t="shared" si="428"/>
        <v>0</v>
      </c>
      <c r="AU341" s="49"/>
      <c r="AV341" s="50">
        <f t="shared" si="416"/>
        <v>0</v>
      </c>
      <c r="AW341" s="51"/>
      <c r="AX341" s="51">
        <f t="shared" si="429"/>
        <v>0</v>
      </c>
      <c r="AY341" s="50">
        <f t="shared" si="417"/>
        <v>0</v>
      </c>
      <c r="AZ341" s="51"/>
      <c r="BA341" s="51">
        <f t="shared" si="430"/>
        <v>0</v>
      </c>
      <c r="BB341" s="50">
        <f t="shared" si="418"/>
        <v>0</v>
      </c>
      <c r="BC341" s="51"/>
      <c r="BD341" s="51">
        <f t="shared" si="431"/>
        <v>0</v>
      </c>
      <c r="BE341" s="50">
        <f t="shared" si="419"/>
        <v>0</v>
      </c>
      <c r="BF341" s="51"/>
      <c r="BG341" s="51">
        <f t="shared" si="432"/>
        <v>0</v>
      </c>
      <c r="BH341" s="50">
        <f t="shared" si="420"/>
        <v>0</v>
      </c>
      <c r="BS341" s="106">
        <f t="shared" si="433"/>
        <v>0</v>
      </c>
      <c r="BT341" s="111">
        <f t="shared" si="434"/>
        <v>0</v>
      </c>
      <c r="BU341" s="111">
        <f t="shared" si="435"/>
        <v>0</v>
      </c>
      <c r="BV341" s="111">
        <f t="shared" si="436"/>
        <v>0</v>
      </c>
      <c r="BW341" s="111">
        <f t="shared" si="437"/>
        <v>0</v>
      </c>
      <c r="BX341" s="111">
        <f t="shared" si="438"/>
        <v>0</v>
      </c>
      <c r="BY341" s="111">
        <f t="shared" si="439"/>
        <v>0</v>
      </c>
      <c r="BZ341" s="111">
        <f t="shared" si="440"/>
        <v>0</v>
      </c>
      <c r="CA341" s="115">
        <f t="shared" si="441"/>
        <v>0</v>
      </c>
    </row>
    <row r="342" spans="2:87" x14ac:dyDescent="0.25">
      <c r="C342" s="10" t="s">
        <v>36</v>
      </c>
      <c r="E342" s="1">
        <f t="shared" si="409"/>
        <v>0</v>
      </c>
      <c r="G342" s="8">
        <f t="shared" si="410"/>
        <v>0</v>
      </c>
      <c r="I342" s="25">
        <f t="shared" si="411"/>
        <v>0</v>
      </c>
      <c r="J342" s="1">
        <v>4.8399999999999999E-2</v>
      </c>
      <c r="K342" s="18">
        <f t="shared" si="412"/>
        <v>2.2616822429906539E-2</v>
      </c>
      <c r="M342" s="25">
        <f t="shared" si="413"/>
        <v>0</v>
      </c>
      <c r="R342" s="8">
        <f t="shared" si="421"/>
        <v>0</v>
      </c>
      <c r="U342" s="8">
        <f t="shared" si="422"/>
        <v>0</v>
      </c>
      <c r="X342" s="8">
        <f t="shared" si="423"/>
        <v>0</v>
      </c>
      <c r="AA342" s="8">
        <f t="shared" si="424"/>
        <v>0</v>
      </c>
      <c r="AD342" s="8">
        <f t="shared" si="425"/>
        <v>0</v>
      </c>
      <c r="AG342" s="8">
        <f t="shared" si="426"/>
        <v>0</v>
      </c>
      <c r="AQ342" s="40">
        <f t="shared" si="414"/>
        <v>0</v>
      </c>
      <c r="AR342" s="40">
        <f t="shared" si="427"/>
        <v>0</v>
      </c>
      <c r="AS342" s="40">
        <f t="shared" si="415"/>
        <v>0</v>
      </c>
      <c r="AT342" s="41">
        <f t="shared" si="428"/>
        <v>0</v>
      </c>
      <c r="AU342" s="49"/>
      <c r="AV342" s="50">
        <f t="shared" si="416"/>
        <v>0</v>
      </c>
      <c r="AW342" s="51"/>
      <c r="AX342" s="51">
        <f t="shared" si="429"/>
        <v>0</v>
      </c>
      <c r="AY342" s="50">
        <f t="shared" si="417"/>
        <v>0</v>
      </c>
      <c r="AZ342" s="51"/>
      <c r="BA342" s="51">
        <f t="shared" si="430"/>
        <v>0</v>
      </c>
      <c r="BB342" s="50">
        <f t="shared" si="418"/>
        <v>0</v>
      </c>
      <c r="BC342" s="51"/>
      <c r="BD342" s="51">
        <f t="shared" si="431"/>
        <v>0</v>
      </c>
      <c r="BE342" s="50">
        <f t="shared" si="419"/>
        <v>0</v>
      </c>
      <c r="BF342" s="51"/>
      <c r="BG342" s="51">
        <f t="shared" si="432"/>
        <v>0</v>
      </c>
      <c r="BH342" s="50">
        <f t="shared" si="420"/>
        <v>0</v>
      </c>
      <c r="BS342" s="106">
        <f t="shared" si="433"/>
        <v>0</v>
      </c>
      <c r="BT342" s="111">
        <f t="shared" si="434"/>
        <v>0</v>
      </c>
      <c r="BU342" s="111">
        <f t="shared" si="435"/>
        <v>0</v>
      </c>
      <c r="BV342" s="111">
        <f t="shared" si="436"/>
        <v>0</v>
      </c>
      <c r="BW342" s="111">
        <f t="shared" si="437"/>
        <v>0</v>
      </c>
      <c r="BX342" s="111">
        <f t="shared" si="438"/>
        <v>0</v>
      </c>
      <c r="BY342" s="111">
        <f t="shared" si="439"/>
        <v>0</v>
      </c>
      <c r="BZ342" s="111">
        <f t="shared" si="440"/>
        <v>0</v>
      </c>
      <c r="CA342" s="115">
        <f t="shared" si="441"/>
        <v>0</v>
      </c>
    </row>
    <row r="343" spans="2:87" x14ac:dyDescent="0.25">
      <c r="B343" s="5" t="s">
        <v>12</v>
      </c>
      <c r="C343" s="10" t="s">
        <v>31</v>
      </c>
      <c r="E343" s="1">
        <f t="shared" si="409"/>
        <v>0</v>
      </c>
      <c r="G343" s="8">
        <f t="shared" si="410"/>
        <v>0</v>
      </c>
      <c r="H343" s="1">
        <v>7.2800000000000004E-2</v>
      </c>
      <c r="I343" s="25">
        <f t="shared" si="411"/>
        <v>3.6842105263157895E-5</v>
      </c>
      <c r="J343" s="1">
        <v>8.77E-2</v>
      </c>
      <c r="K343" s="18">
        <f t="shared" si="412"/>
        <v>4.0981308411214952E-2</v>
      </c>
      <c r="L343" s="1">
        <v>8.5000000000000006E-2</v>
      </c>
      <c r="M343" s="25">
        <f t="shared" si="413"/>
        <v>3.9719626168224297E-2</v>
      </c>
      <c r="N343" s="1" t="s">
        <v>43</v>
      </c>
      <c r="P343" s="1">
        <v>1082</v>
      </c>
      <c r="Q343" s="1">
        <v>660</v>
      </c>
      <c r="R343" s="8">
        <f t="shared" si="421"/>
        <v>422</v>
      </c>
      <c r="S343" s="1">
        <v>986</v>
      </c>
      <c r="T343" s="1">
        <v>589</v>
      </c>
      <c r="U343" s="8">
        <f t="shared" si="422"/>
        <v>397</v>
      </c>
      <c r="V343" s="1">
        <v>1194</v>
      </c>
      <c r="W343" s="1">
        <v>747</v>
      </c>
      <c r="X343" s="8">
        <f t="shared" si="423"/>
        <v>447</v>
      </c>
      <c r="AA343" s="8">
        <f t="shared" si="424"/>
        <v>0</v>
      </c>
      <c r="AD343" s="8">
        <f t="shared" si="425"/>
        <v>0</v>
      </c>
      <c r="AG343" s="8">
        <f t="shared" si="426"/>
        <v>0</v>
      </c>
      <c r="AJ343" s="1">
        <v>145</v>
      </c>
      <c r="AK343" s="8">
        <v>1634</v>
      </c>
      <c r="AP343" s="1">
        <v>41.6</v>
      </c>
      <c r="AQ343" s="40">
        <f t="shared" si="414"/>
        <v>4.193548387096774</v>
      </c>
      <c r="AR343" s="40">
        <f t="shared" si="427"/>
        <v>29.121863799283151</v>
      </c>
      <c r="AS343" s="40">
        <f t="shared" si="415"/>
        <v>7.5483870967741931</v>
      </c>
      <c r="AT343" s="41">
        <f t="shared" si="428"/>
        <v>52.419354838709673</v>
      </c>
      <c r="AU343" s="49">
        <v>1.6</v>
      </c>
      <c r="AV343" s="50">
        <f t="shared" si="416"/>
        <v>3.2653061224489797</v>
      </c>
      <c r="AW343" s="51">
        <v>3</v>
      </c>
      <c r="AX343" s="51">
        <f t="shared" si="429"/>
        <v>1.4</v>
      </c>
      <c r="AY343" s="50">
        <f t="shared" si="417"/>
        <v>2.8571428571428572</v>
      </c>
      <c r="AZ343" s="51">
        <v>3.2</v>
      </c>
      <c r="BA343" s="51">
        <f t="shared" si="430"/>
        <v>1.6</v>
      </c>
      <c r="BB343" s="50">
        <f t="shared" si="418"/>
        <v>3.2653061224489797</v>
      </c>
      <c r="BC343" s="51">
        <v>3.2</v>
      </c>
      <c r="BD343" s="51">
        <f t="shared" si="431"/>
        <v>1.6</v>
      </c>
      <c r="BE343" s="50">
        <f t="shared" si="419"/>
        <v>3.2653061224489797</v>
      </c>
      <c r="BF343" s="51">
        <v>2.2999999999999998</v>
      </c>
      <c r="BG343" s="51">
        <f t="shared" si="432"/>
        <v>0.69999999999999973</v>
      </c>
      <c r="BH343" s="50">
        <f t="shared" si="420"/>
        <v>1.4285714285714282</v>
      </c>
      <c r="BI343" s="1">
        <v>21.9</v>
      </c>
      <c r="BJ343" s="106">
        <v>2.641</v>
      </c>
      <c r="BK343" s="111">
        <v>5.5209999999999999</v>
      </c>
      <c r="BL343" s="111">
        <v>3.72</v>
      </c>
      <c r="BM343" s="111">
        <v>6.8810000000000002</v>
      </c>
      <c r="BN343" s="111">
        <v>10.8</v>
      </c>
      <c r="BO343" s="111">
        <v>9.2040000000000006</v>
      </c>
      <c r="BP343" s="111">
        <v>13.52</v>
      </c>
      <c r="BQ343" s="111">
        <v>21.2</v>
      </c>
      <c r="BR343" s="111">
        <v>26</v>
      </c>
      <c r="BS343" s="106">
        <f t="shared" si="433"/>
        <v>1.5805</v>
      </c>
      <c r="BT343" s="111">
        <f t="shared" si="434"/>
        <v>3.9190000000000005</v>
      </c>
      <c r="BU343" s="111">
        <f t="shared" si="435"/>
        <v>5.4995000000000003</v>
      </c>
      <c r="BV343" s="111">
        <f t="shared" si="436"/>
        <v>2.3230000000000004</v>
      </c>
      <c r="BW343" s="111">
        <f t="shared" si="437"/>
        <v>3.9035000000000002</v>
      </c>
      <c r="BX343" s="111">
        <f t="shared" si="438"/>
        <v>7.68</v>
      </c>
      <c r="BY343" s="111">
        <f t="shared" si="439"/>
        <v>5.84</v>
      </c>
      <c r="BZ343" s="111">
        <f t="shared" si="440"/>
        <v>1.3579999999999997</v>
      </c>
      <c r="CA343" s="115">
        <f t="shared" si="441"/>
        <v>4.8000000000000007</v>
      </c>
      <c r="CB343" s="122">
        <f>BK343/$BJ343</f>
        <v>2.0904960242332451</v>
      </c>
      <c r="CC343" s="122">
        <f t="shared" ref="CC343" si="449">BL343/$BJ343</f>
        <v>1.4085573646346081</v>
      </c>
      <c r="CD343" s="122">
        <f t="shared" ref="CD343" si="450">BM343/$BJ343</f>
        <v>2.6054524801211665</v>
      </c>
      <c r="CE343" s="122">
        <f t="shared" ref="CE343" si="451">BN343/$BJ343</f>
        <v>4.0893600908746688</v>
      </c>
      <c r="CF343" s="122">
        <f t="shared" ref="CF343" si="452">BO343/$BJ343</f>
        <v>3.4850435441120791</v>
      </c>
      <c r="CG343" s="122">
        <f t="shared" ref="CG343" si="453">BP343/$BJ343</f>
        <v>5.1192730026505107</v>
      </c>
      <c r="CH343" s="122">
        <f t="shared" ref="CH343" si="454">BQ343/$BJ343</f>
        <v>8.0272624006058315</v>
      </c>
      <c r="CI343" s="92">
        <f t="shared" ref="CI343" si="455">BR343/$BJ343</f>
        <v>9.8447557743279059</v>
      </c>
    </row>
    <row r="344" spans="2:87" x14ac:dyDescent="0.25">
      <c r="C344" s="10" t="s">
        <v>32</v>
      </c>
      <c r="E344" s="1">
        <f t="shared" si="409"/>
        <v>0</v>
      </c>
      <c r="G344" s="8">
        <f t="shared" si="410"/>
        <v>0</v>
      </c>
      <c r="H344" s="1">
        <v>7.4300000000000005E-2</v>
      </c>
      <c r="I344" s="25">
        <f t="shared" si="411"/>
        <v>3.7601214574898785E-5</v>
      </c>
      <c r="J344" s="1">
        <v>8.5900000000000004E-2</v>
      </c>
      <c r="K344" s="18">
        <f t="shared" si="412"/>
        <v>4.0140186915887853E-2</v>
      </c>
      <c r="L344" s="1">
        <v>8.4599999999999995E-2</v>
      </c>
      <c r="M344" s="25">
        <f t="shared" si="413"/>
        <v>3.9532710280373827E-2</v>
      </c>
      <c r="P344" s="1">
        <v>1085</v>
      </c>
      <c r="Q344" s="1">
        <v>674</v>
      </c>
      <c r="R344" s="8">
        <f t="shared" si="421"/>
        <v>411</v>
      </c>
      <c r="S344" s="1">
        <v>979</v>
      </c>
      <c r="T344" s="1">
        <v>610</v>
      </c>
      <c r="U344" s="8">
        <f t="shared" si="422"/>
        <v>369</v>
      </c>
      <c r="V344" s="1">
        <v>1193</v>
      </c>
      <c r="W344" s="1">
        <v>755</v>
      </c>
      <c r="X344" s="8">
        <f t="shared" si="423"/>
        <v>438</v>
      </c>
      <c r="AA344" s="8">
        <f t="shared" si="424"/>
        <v>0</v>
      </c>
      <c r="AD344" s="8">
        <f t="shared" si="425"/>
        <v>0</v>
      </c>
      <c r="AG344" s="8">
        <f t="shared" si="426"/>
        <v>0</v>
      </c>
      <c r="AJ344" s="1">
        <v>157</v>
      </c>
      <c r="AK344" s="8">
        <v>1619</v>
      </c>
      <c r="AQ344" s="40">
        <f t="shared" si="414"/>
        <v>0</v>
      </c>
      <c r="AR344" s="40">
        <f t="shared" si="427"/>
        <v>0</v>
      </c>
      <c r="AS344" s="40">
        <f t="shared" si="415"/>
        <v>0</v>
      </c>
      <c r="AT344" s="41">
        <f t="shared" si="428"/>
        <v>0</v>
      </c>
      <c r="AU344" s="49"/>
      <c r="AV344" s="50">
        <f t="shared" si="416"/>
        <v>0</v>
      </c>
      <c r="AW344" s="51"/>
      <c r="AX344" s="51">
        <f t="shared" si="429"/>
        <v>0</v>
      </c>
      <c r="AY344" s="50">
        <f t="shared" si="417"/>
        <v>0</v>
      </c>
      <c r="AZ344" s="51"/>
      <c r="BA344" s="51">
        <f t="shared" si="430"/>
        <v>0</v>
      </c>
      <c r="BB344" s="50">
        <f t="shared" si="418"/>
        <v>0</v>
      </c>
      <c r="BC344" s="51"/>
      <c r="BD344" s="51">
        <f t="shared" si="431"/>
        <v>0</v>
      </c>
      <c r="BE344" s="50">
        <f t="shared" si="419"/>
        <v>0</v>
      </c>
      <c r="BF344" s="51"/>
      <c r="BG344" s="51">
        <f t="shared" si="432"/>
        <v>0</v>
      </c>
      <c r="BH344" s="50">
        <f t="shared" si="420"/>
        <v>0</v>
      </c>
      <c r="BS344" s="106">
        <f t="shared" si="433"/>
        <v>0</v>
      </c>
      <c r="BT344" s="111">
        <f t="shared" si="434"/>
        <v>0</v>
      </c>
      <c r="BU344" s="111">
        <f t="shared" si="435"/>
        <v>0</v>
      </c>
      <c r="BV344" s="111">
        <f t="shared" si="436"/>
        <v>0</v>
      </c>
      <c r="BW344" s="111">
        <f t="shared" si="437"/>
        <v>0</v>
      </c>
      <c r="BX344" s="111">
        <f t="shared" si="438"/>
        <v>0</v>
      </c>
      <c r="BY344" s="111">
        <f t="shared" si="439"/>
        <v>0</v>
      </c>
      <c r="BZ344" s="111">
        <f t="shared" si="440"/>
        <v>0</v>
      </c>
      <c r="CA344" s="115">
        <f t="shared" si="441"/>
        <v>0</v>
      </c>
    </row>
    <row r="345" spans="2:87" x14ac:dyDescent="0.25">
      <c r="C345" s="10" t="s">
        <v>33</v>
      </c>
      <c r="E345" s="1">
        <f t="shared" si="409"/>
        <v>0</v>
      </c>
      <c r="G345" s="8">
        <f t="shared" si="410"/>
        <v>0</v>
      </c>
      <c r="I345" s="25">
        <f t="shared" si="411"/>
        <v>0</v>
      </c>
      <c r="J345" s="1">
        <v>8.7999999999999995E-2</v>
      </c>
      <c r="K345" s="18">
        <f t="shared" si="412"/>
        <v>4.1121495327102797E-2</v>
      </c>
      <c r="L345" s="1">
        <v>8.5099999999999995E-2</v>
      </c>
      <c r="M345" s="25">
        <f t="shared" si="413"/>
        <v>3.9766355140186914E-2</v>
      </c>
      <c r="R345" s="8">
        <f t="shared" si="421"/>
        <v>0</v>
      </c>
      <c r="U345" s="8">
        <f t="shared" si="422"/>
        <v>0</v>
      </c>
      <c r="X345" s="8">
        <f t="shared" si="423"/>
        <v>0</v>
      </c>
      <c r="AA345" s="8">
        <f t="shared" si="424"/>
        <v>0</v>
      </c>
      <c r="AD345" s="8">
        <f t="shared" si="425"/>
        <v>0</v>
      </c>
      <c r="AG345" s="8">
        <f t="shared" si="426"/>
        <v>0</v>
      </c>
      <c r="AJ345" s="1">
        <v>135</v>
      </c>
      <c r="AK345" s="8">
        <v>1646</v>
      </c>
      <c r="AQ345" s="40">
        <f t="shared" si="414"/>
        <v>0</v>
      </c>
      <c r="AR345" s="40">
        <f t="shared" si="427"/>
        <v>0</v>
      </c>
      <c r="AS345" s="40">
        <f t="shared" si="415"/>
        <v>0</v>
      </c>
      <c r="AT345" s="41">
        <f t="shared" si="428"/>
        <v>0</v>
      </c>
      <c r="AU345" s="49"/>
      <c r="AV345" s="50">
        <f t="shared" si="416"/>
        <v>0</v>
      </c>
      <c r="AW345" s="51"/>
      <c r="AX345" s="51">
        <f t="shared" si="429"/>
        <v>0</v>
      </c>
      <c r="AY345" s="50">
        <f t="shared" si="417"/>
        <v>0</v>
      </c>
      <c r="AZ345" s="51"/>
      <c r="BA345" s="51">
        <f t="shared" si="430"/>
        <v>0</v>
      </c>
      <c r="BB345" s="50">
        <f t="shared" si="418"/>
        <v>0</v>
      </c>
      <c r="BC345" s="51"/>
      <c r="BD345" s="51">
        <f t="shared" si="431"/>
        <v>0</v>
      </c>
      <c r="BE345" s="50">
        <f t="shared" si="419"/>
        <v>0</v>
      </c>
      <c r="BF345" s="51"/>
      <c r="BG345" s="51">
        <f t="shared" si="432"/>
        <v>0</v>
      </c>
      <c r="BH345" s="50">
        <f t="shared" si="420"/>
        <v>0</v>
      </c>
      <c r="BS345" s="106">
        <f t="shared" si="433"/>
        <v>0</v>
      </c>
      <c r="BT345" s="111">
        <f t="shared" si="434"/>
        <v>0</v>
      </c>
      <c r="BU345" s="111">
        <f t="shared" si="435"/>
        <v>0</v>
      </c>
      <c r="BV345" s="111">
        <f t="shared" si="436"/>
        <v>0</v>
      </c>
      <c r="BW345" s="111">
        <f t="shared" si="437"/>
        <v>0</v>
      </c>
      <c r="BX345" s="111">
        <f t="shared" si="438"/>
        <v>0</v>
      </c>
      <c r="BY345" s="111">
        <f t="shared" si="439"/>
        <v>0</v>
      </c>
      <c r="BZ345" s="111">
        <f t="shared" si="440"/>
        <v>0</v>
      </c>
      <c r="CA345" s="115">
        <f t="shared" si="441"/>
        <v>0</v>
      </c>
    </row>
    <row r="346" spans="2:87" x14ac:dyDescent="0.25">
      <c r="C346" s="10" t="s">
        <v>34</v>
      </c>
      <c r="E346" s="1">
        <f t="shared" si="409"/>
        <v>0</v>
      </c>
      <c r="G346" s="8">
        <f t="shared" si="410"/>
        <v>0</v>
      </c>
      <c r="I346" s="25">
        <f t="shared" si="411"/>
        <v>0</v>
      </c>
      <c r="J346" s="1">
        <v>8.6800000000000002E-2</v>
      </c>
      <c r="K346" s="18">
        <f t="shared" si="412"/>
        <v>4.0560747663551402E-2</v>
      </c>
      <c r="L346" s="1">
        <v>8.4599999999999995E-2</v>
      </c>
      <c r="M346" s="25">
        <f t="shared" si="413"/>
        <v>3.9532710280373827E-2</v>
      </c>
      <c r="R346" s="8">
        <f t="shared" si="421"/>
        <v>0</v>
      </c>
      <c r="U346" s="8">
        <f t="shared" si="422"/>
        <v>0</v>
      </c>
      <c r="X346" s="8">
        <f t="shared" si="423"/>
        <v>0</v>
      </c>
      <c r="AA346" s="8">
        <f t="shared" si="424"/>
        <v>0</v>
      </c>
      <c r="AD346" s="8">
        <f t="shared" si="425"/>
        <v>0</v>
      </c>
      <c r="AG346" s="8">
        <f t="shared" si="426"/>
        <v>0</v>
      </c>
      <c r="AJ346" s="1">
        <v>136</v>
      </c>
      <c r="AK346" s="8">
        <v>1643</v>
      </c>
      <c r="AQ346" s="40">
        <f t="shared" si="414"/>
        <v>0</v>
      </c>
      <c r="AR346" s="40">
        <f t="shared" si="427"/>
        <v>0</v>
      </c>
      <c r="AS346" s="40">
        <f t="shared" si="415"/>
        <v>0</v>
      </c>
      <c r="AT346" s="41">
        <f t="shared" si="428"/>
        <v>0</v>
      </c>
      <c r="AU346" s="49"/>
      <c r="AV346" s="50">
        <f t="shared" si="416"/>
        <v>0</v>
      </c>
      <c r="AW346" s="51"/>
      <c r="AX346" s="51">
        <f t="shared" si="429"/>
        <v>0</v>
      </c>
      <c r="AY346" s="50">
        <f t="shared" si="417"/>
        <v>0</v>
      </c>
      <c r="AZ346" s="51"/>
      <c r="BA346" s="51">
        <f t="shared" si="430"/>
        <v>0</v>
      </c>
      <c r="BB346" s="50">
        <f t="shared" si="418"/>
        <v>0</v>
      </c>
      <c r="BC346" s="51"/>
      <c r="BD346" s="51">
        <f t="shared" si="431"/>
        <v>0</v>
      </c>
      <c r="BE346" s="50">
        <f t="shared" si="419"/>
        <v>0</v>
      </c>
      <c r="BF346" s="51"/>
      <c r="BG346" s="51">
        <f t="shared" si="432"/>
        <v>0</v>
      </c>
      <c r="BH346" s="50">
        <f t="shared" si="420"/>
        <v>0</v>
      </c>
      <c r="BS346" s="106">
        <f t="shared" si="433"/>
        <v>0</v>
      </c>
      <c r="BT346" s="111">
        <f t="shared" si="434"/>
        <v>0</v>
      </c>
      <c r="BU346" s="111">
        <f t="shared" si="435"/>
        <v>0</v>
      </c>
      <c r="BV346" s="111">
        <f t="shared" si="436"/>
        <v>0</v>
      </c>
      <c r="BW346" s="111">
        <f t="shared" si="437"/>
        <v>0</v>
      </c>
      <c r="BX346" s="111">
        <f t="shared" si="438"/>
        <v>0</v>
      </c>
      <c r="BY346" s="111">
        <f t="shared" si="439"/>
        <v>0</v>
      </c>
      <c r="BZ346" s="111">
        <f t="shared" si="440"/>
        <v>0</v>
      </c>
      <c r="CA346" s="115">
        <f t="shared" si="441"/>
        <v>0</v>
      </c>
    </row>
    <row r="347" spans="2:87" x14ac:dyDescent="0.25">
      <c r="C347" s="10" t="s">
        <v>29</v>
      </c>
      <c r="E347" s="1">
        <f t="shared" si="409"/>
        <v>0</v>
      </c>
      <c r="G347" s="8">
        <f t="shared" si="410"/>
        <v>0</v>
      </c>
      <c r="I347" s="25">
        <f t="shared" si="411"/>
        <v>0</v>
      </c>
      <c r="K347" s="18">
        <f t="shared" si="412"/>
        <v>0</v>
      </c>
      <c r="M347" s="25">
        <f t="shared" si="413"/>
        <v>0</v>
      </c>
      <c r="R347" s="8">
        <f t="shared" si="421"/>
        <v>0</v>
      </c>
      <c r="U347" s="8">
        <f t="shared" si="422"/>
        <v>0</v>
      </c>
      <c r="X347" s="8">
        <f t="shared" si="423"/>
        <v>0</v>
      </c>
      <c r="AA347" s="8">
        <f t="shared" si="424"/>
        <v>0</v>
      </c>
      <c r="AD347" s="8">
        <f t="shared" si="425"/>
        <v>0</v>
      </c>
      <c r="AG347" s="8">
        <f t="shared" si="426"/>
        <v>0</v>
      </c>
      <c r="AQ347" s="40">
        <f t="shared" si="414"/>
        <v>0</v>
      </c>
      <c r="AR347" s="40">
        <f t="shared" si="427"/>
        <v>0</v>
      </c>
      <c r="AS347" s="40">
        <f t="shared" si="415"/>
        <v>0</v>
      </c>
      <c r="AT347" s="41">
        <f t="shared" si="428"/>
        <v>0</v>
      </c>
      <c r="AU347" s="49"/>
      <c r="AV347" s="50">
        <f t="shared" si="416"/>
        <v>0</v>
      </c>
      <c r="AW347" s="51"/>
      <c r="AX347" s="51">
        <f t="shared" si="429"/>
        <v>0</v>
      </c>
      <c r="AY347" s="50">
        <f t="shared" si="417"/>
        <v>0</v>
      </c>
      <c r="AZ347" s="51"/>
      <c r="BA347" s="51">
        <f t="shared" si="430"/>
        <v>0</v>
      </c>
      <c r="BB347" s="50">
        <f t="shared" si="418"/>
        <v>0</v>
      </c>
      <c r="BC347" s="51"/>
      <c r="BD347" s="51">
        <f t="shared" si="431"/>
        <v>0</v>
      </c>
      <c r="BE347" s="50">
        <f t="shared" si="419"/>
        <v>0</v>
      </c>
      <c r="BF347" s="51"/>
      <c r="BG347" s="51">
        <f t="shared" si="432"/>
        <v>0</v>
      </c>
      <c r="BH347" s="50">
        <f t="shared" si="420"/>
        <v>0</v>
      </c>
      <c r="BS347" s="106">
        <f t="shared" si="433"/>
        <v>0</v>
      </c>
      <c r="BT347" s="111">
        <f t="shared" si="434"/>
        <v>0</v>
      </c>
      <c r="BU347" s="111">
        <f t="shared" si="435"/>
        <v>0</v>
      </c>
      <c r="BV347" s="111">
        <f t="shared" si="436"/>
        <v>0</v>
      </c>
      <c r="BW347" s="111">
        <f t="shared" si="437"/>
        <v>0</v>
      </c>
      <c r="BX347" s="111">
        <f t="shared" si="438"/>
        <v>0</v>
      </c>
      <c r="BY347" s="111">
        <f t="shared" si="439"/>
        <v>0</v>
      </c>
      <c r="BZ347" s="111">
        <f t="shared" si="440"/>
        <v>0</v>
      </c>
      <c r="CA347" s="115">
        <f t="shared" si="441"/>
        <v>0</v>
      </c>
    </row>
    <row r="348" spans="2:87" x14ac:dyDescent="0.25">
      <c r="C348" s="10" t="s">
        <v>30</v>
      </c>
      <c r="E348" s="1">
        <f t="shared" si="409"/>
        <v>0</v>
      </c>
      <c r="G348" s="8">
        <f t="shared" si="410"/>
        <v>0</v>
      </c>
      <c r="I348" s="25">
        <f t="shared" si="411"/>
        <v>0</v>
      </c>
      <c r="K348" s="18">
        <f t="shared" si="412"/>
        <v>0</v>
      </c>
      <c r="M348" s="25">
        <f t="shared" si="413"/>
        <v>0</v>
      </c>
      <c r="R348" s="8">
        <f t="shared" si="421"/>
        <v>0</v>
      </c>
      <c r="U348" s="8">
        <f t="shared" si="422"/>
        <v>0</v>
      </c>
      <c r="X348" s="8">
        <f t="shared" si="423"/>
        <v>0</v>
      </c>
      <c r="AA348" s="8">
        <f t="shared" si="424"/>
        <v>0</v>
      </c>
      <c r="AD348" s="8">
        <f t="shared" si="425"/>
        <v>0</v>
      </c>
      <c r="AG348" s="8">
        <f t="shared" si="426"/>
        <v>0</v>
      </c>
      <c r="AQ348" s="40">
        <f t="shared" si="414"/>
        <v>0</v>
      </c>
      <c r="AR348" s="40">
        <f t="shared" si="427"/>
        <v>0</v>
      </c>
      <c r="AS348" s="40">
        <f t="shared" si="415"/>
        <v>0</v>
      </c>
      <c r="AT348" s="41">
        <f t="shared" si="428"/>
        <v>0</v>
      </c>
      <c r="AU348" s="49"/>
      <c r="AV348" s="50">
        <f t="shared" si="416"/>
        <v>0</v>
      </c>
      <c r="AW348" s="51"/>
      <c r="AX348" s="51">
        <f t="shared" si="429"/>
        <v>0</v>
      </c>
      <c r="AY348" s="50">
        <f t="shared" si="417"/>
        <v>0</v>
      </c>
      <c r="AZ348" s="51"/>
      <c r="BA348" s="51">
        <f t="shared" si="430"/>
        <v>0</v>
      </c>
      <c r="BB348" s="50">
        <f t="shared" si="418"/>
        <v>0</v>
      </c>
      <c r="BC348" s="51"/>
      <c r="BD348" s="51">
        <f t="shared" si="431"/>
        <v>0</v>
      </c>
      <c r="BE348" s="50">
        <f t="shared" si="419"/>
        <v>0</v>
      </c>
      <c r="BF348" s="51"/>
      <c r="BG348" s="51">
        <f t="shared" si="432"/>
        <v>0</v>
      </c>
      <c r="BH348" s="50">
        <f t="shared" si="420"/>
        <v>0</v>
      </c>
      <c r="BS348" s="106">
        <f t="shared" si="433"/>
        <v>0</v>
      </c>
      <c r="BT348" s="111">
        <f t="shared" si="434"/>
        <v>0</v>
      </c>
      <c r="BU348" s="111">
        <f t="shared" si="435"/>
        <v>0</v>
      </c>
      <c r="BV348" s="111">
        <f t="shared" si="436"/>
        <v>0</v>
      </c>
      <c r="BW348" s="111">
        <f t="shared" si="437"/>
        <v>0</v>
      </c>
      <c r="BX348" s="111">
        <f t="shared" si="438"/>
        <v>0</v>
      </c>
      <c r="BY348" s="111">
        <f t="shared" si="439"/>
        <v>0</v>
      </c>
      <c r="BZ348" s="111">
        <f t="shared" si="440"/>
        <v>0</v>
      </c>
      <c r="CA348" s="115">
        <f t="shared" si="441"/>
        <v>0</v>
      </c>
    </row>
    <row r="349" spans="2:87" x14ac:dyDescent="0.25">
      <c r="C349" s="10" t="s">
        <v>10</v>
      </c>
      <c r="E349" s="1">
        <f t="shared" si="409"/>
        <v>0</v>
      </c>
      <c r="G349" s="8">
        <f t="shared" si="410"/>
        <v>0</v>
      </c>
      <c r="I349" s="25">
        <f t="shared" si="411"/>
        <v>0</v>
      </c>
      <c r="K349" s="18">
        <f t="shared" si="412"/>
        <v>0</v>
      </c>
      <c r="M349" s="25">
        <f t="shared" si="413"/>
        <v>0</v>
      </c>
      <c r="R349" s="8">
        <f t="shared" si="421"/>
        <v>0</v>
      </c>
      <c r="U349" s="8">
        <f t="shared" si="422"/>
        <v>0</v>
      </c>
      <c r="X349" s="8">
        <f t="shared" si="423"/>
        <v>0</v>
      </c>
      <c r="AA349" s="8">
        <f t="shared" si="424"/>
        <v>0</v>
      </c>
      <c r="AD349" s="8">
        <f t="shared" si="425"/>
        <v>0</v>
      </c>
      <c r="AG349" s="8">
        <f t="shared" si="426"/>
        <v>0</v>
      </c>
      <c r="AQ349" s="40">
        <f t="shared" si="414"/>
        <v>0</v>
      </c>
      <c r="AR349" s="40">
        <f t="shared" si="427"/>
        <v>0</v>
      </c>
      <c r="AS349" s="40">
        <f t="shared" si="415"/>
        <v>0</v>
      </c>
      <c r="AT349" s="41">
        <f t="shared" si="428"/>
        <v>0</v>
      </c>
      <c r="AU349" s="49"/>
      <c r="AV349" s="50">
        <f t="shared" si="416"/>
        <v>0</v>
      </c>
      <c r="AW349" s="51"/>
      <c r="AX349" s="51">
        <f t="shared" si="429"/>
        <v>0</v>
      </c>
      <c r="AY349" s="50">
        <f t="shared" si="417"/>
        <v>0</v>
      </c>
      <c r="AZ349" s="51"/>
      <c r="BA349" s="51">
        <f t="shared" si="430"/>
        <v>0</v>
      </c>
      <c r="BB349" s="50">
        <f t="shared" si="418"/>
        <v>0</v>
      </c>
      <c r="BC349" s="51"/>
      <c r="BD349" s="51">
        <f t="shared" si="431"/>
        <v>0</v>
      </c>
      <c r="BE349" s="50">
        <f t="shared" si="419"/>
        <v>0</v>
      </c>
      <c r="BF349" s="51"/>
      <c r="BG349" s="51">
        <f t="shared" si="432"/>
        <v>0</v>
      </c>
      <c r="BH349" s="50">
        <f t="shared" si="420"/>
        <v>0</v>
      </c>
      <c r="BS349" s="106">
        <f t="shared" si="433"/>
        <v>0</v>
      </c>
      <c r="BT349" s="111">
        <f t="shared" si="434"/>
        <v>0</v>
      </c>
      <c r="BU349" s="111">
        <f t="shared" si="435"/>
        <v>0</v>
      </c>
      <c r="BV349" s="111">
        <f t="shared" si="436"/>
        <v>0</v>
      </c>
      <c r="BW349" s="111">
        <f t="shared" si="437"/>
        <v>0</v>
      </c>
      <c r="BX349" s="111">
        <f t="shared" si="438"/>
        <v>0</v>
      </c>
      <c r="BY349" s="111">
        <f t="shared" si="439"/>
        <v>0</v>
      </c>
      <c r="BZ349" s="111">
        <f t="shared" si="440"/>
        <v>0</v>
      </c>
      <c r="CA349" s="115">
        <f t="shared" si="441"/>
        <v>0</v>
      </c>
    </row>
    <row r="350" spans="2:87" x14ac:dyDescent="0.25">
      <c r="C350" s="10" t="s">
        <v>35</v>
      </c>
      <c r="E350" s="1">
        <f t="shared" si="409"/>
        <v>0</v>
      </c>
      <c r="G350" s="8">
        <f t="shared" si="410"/>
        <v>0</v>
      </c>
      <c r="I350" s="25">
        <f t="shared" si="411"/>
        <v>0</v>
      </c>
      <c r="K350" s="18">
        <f t="shared" si="412"/>
        <v>0</v>
      </c>
      <c r="M350" s="25">
        <f t="shared" si="413"/>
        <v>0</v>
      </c>
      <c r="R350" s="8">
        <f t="shared" si="421"/>
        <v>0</v>
      </c>
      <c r="U350" s="8">
        <f t="shared" si="422"/>
        <v>0</v>
      </c>
      <c r="X350" s="8">
        <f t="shared" si="423"/>
        <v>0</v>
      </c>
      <c r="AA350" s="8">
        <f t="shared" si="424"/>
        <v>0</v>
      </c>
      <c r="AD350" s="8">
        <f t="shared" si="425"/>
        <v>0</v>
      </c>
      <c r="AG350" s="8">
        <f t="shared" si="426"/>
        <v>0</v>
      </c>
      <c r="AQ350" s="40">
        <f t="shared" si="414"/>
        <v>0</v>
      </c>
      <c r="AR350" s="40">
        <f t="shared" si="427"/>
        <v>0</v>
      </c>
      <c r="AS350" s="40">
        <f t="shared" si="415"/>
        <v>0</v>
      </c>
      <c r="AT350" s="41">
        <f t="shared" si="428"/>
        <v>0</v>
      </c>
      <c r="AU350" s="49"/>
      <c r="AV350" s="50">
        <f t="shared" si="416"/>
        <v>0</v>
      </c>
      <c r="AW350" s="51"/>
      <c r="AX350" s="51">
        <f t="shared" si="429"/>
        <v>0</v>
      </c>
      <c r="AY350" s="50">
        <f t="shared" si="417"/>
        <v>0</v>
      </c>
      <c r="AZ350" s="51"/>
      <c r="BA350" s="51">
        <f t="shared" si="430"/>
        <v>0</v>
      </c>
      <c r="BB350" s="50">
        <f t="shared" si="418"/>
        <v>0</v>
      </c>
      <c r="BC350" s="51"/>
      <c r="BD350" s="51">
        <f t="shared" si="431"/>
        <v>0</v>
      </c>
      <c r="BE350" s="50">
        <f t="shared" si="419"/>
        <v>0</v>
      </c>
      <c r="BF350" s="51"/>
      <c r="BG350" s="51">
        <f t="shared" si="432"/>
        <v>0</v>
      </c>
      <c r="BH350" s="50">
        <f t="shared" si="420"/>
        <v>0</v>
      </c>
      <c r="BS350" s="106">
        <f t="shared" si="433"/>
        <v>0</v>
      </c>
      <c r="BT350" s="111">
        <f t="shared" si="434"/>
        <v>0</v>
      </c>
      <c r="BU350" s="111">
        <f t="shared" si="435"/>
        <v>0</v>
      </c>
      <c r="BV350" s="111">
        <f t="shared" si="436"/>
        <v>0</v>
      </c>
      <c r="BW350" s="111">
        <f t="shared" si="437"/>
        <v>0</v>
      </c>
      <c r="BX350" s="111">
        <f t="shared" si="438"/>
        <v>0</v>
      </c>
      <c r="BY350" s="111">
        <f t="shared" si="439"/>
        <v>0</v>
      </c>
      <c r="BZ350" s="111">
        <f t="shared" si="440"/>
        <v>0</v>
      </c>
      <c r="CA350" s="115">
        <f t="shared" si="441"/>
        <v>0</v>
      </c>
    </row>
    <row r="351" spans="2:87" x14ac:dyDescent="0.25">
      <c r="C351" s="10" t="s">
        <v>36</v>
      </c>
      <c r="E351" s="1">
        <f t="shared" si="409"/>
        <v>0</v>
      </c>
      <c r="G351" s="8">
        <f t="shared" si="410"/>
        <v>0</v>
      </c>
      <c r="I351" s="25">
        <f t="shared" si="411"/>
        <v>0</v>
      </c>
      <c r="J351" s="1">
        <v>4.9700000000000001E-2</v>
      </c>
      <c r="K351" s="18">
        <f t="shared" si="412"/>
        <v>2.3224299065420558E-2</v>
      </c>
      <c r="M351" s="25">
        <f t="shared" si="413"/>
        <v>0</v>
      </c>
      <c r="R351" s="8">
        <f t="shared" si="421"/>
        <v>0</v>
      </c>
      <c r="U351" s="8">
        <f t="shared" si="422"/>
        <v>0</v>
      </c>
      <c r="X351" s="8">
        <f t="shared" si="423"/>
        <v>0</v>
      </c>
      <c r="AA351" s="8">
        <f t="shared" si="424"/>
        <v>0</v>
      </c>
      <c r="AD351" s="8">
        <f t="shared" si="425"/>
        <v>0</v>
      </c>
      <c r="AG351" s="8">
        <f t="shared" si="426"/>
        <v>0</v>
      </c>
      <c r="AQ351" s="40">
        <f t="shared" si="414"/>
        <v>0</v>
      </c>
      <c r="AR351" s="40">
        <f t="shared" si="427"/>
        <v>0</v>
      </c>
      <c r="AS351" s="40">
        <f t="shared" si="415"/>
        <v>0</v>
      </c>
      <c r="AT351" s="41">
        <f t="shared" si="428"/>
        <v>0</v>
      </c>
      <c r="AU351" s="49"/>
      <c r="AV351" s="50">
        <f t="shared" si="416"/>
        <v>0</v>
      </c>
      <c r="AW351" s="51"/>
      <c r="AX351" s="51">
        <f t="shared" si="429"/>
        <v>0</v>
      </c>
      <c r="AY351" s="50">
        <f t="shared" si="417"/>
        <v>0</v>
      </c>
      <c r="AZ351" s="51"/>
      <c r="BA351" s="51">
        <f t="shared" si="430"/>
        <v>0</v>
      </c>
      <c r="BB351" s="50">
        <f t="shared" si="418"/>
        <v>0</v>
      </c>
      <c r="BC351" s="51"/>
      <c r="BD351" s="51">
        <f t="shared" si="431"/>
        <v>0</v>
      </c>
      <c r="BE351" s="50">
        <f t="shared" si="419"/>
        <v>0</v>
      </c>
      <c r="BF351" s="51"/>
      <c r="BG351" s="51">
        <f t="shared" si="432"/>
        <v>0</v>
      </c>
      <c r="BH351" s="50">
        <f t="shared" si="420"/>
        <v>0</v>
      </c>
      <c r="BS351" s="106">
        <f t="shared" si="433"/>
        <v>0</v>
      </c>
      <c r="BT351" s="111">
        <f t="shared" si="434"/>
        <v>0</v>
      </c>
      <c r="BU351" s="111">
        <f t="shared" si="435"/>
        <v>0</v>
      </c>
      <c r="BV351" s="111">
        <f t="shared" si="436"/>
        <v>0</v>
      </c>
      <c r="BW351" s="111">
        <f t="shared" si="437"/>
        <v>0</v>
      </c>
      <c r="BX351" s="111">
        <f t="shared" si="438"/>
        <v>0</v>
      </c>
      <c r="BY351" s="111">
        <f t="shared" si="439"/>
        <v>0</v>
      </c>
      <c r="BZ351" s="111">
        <f t="shared" si="440"/>
        <v>0</v>
      </c>
      <c r="CA351" s="115">
        <f t="shared" si="441"/>
        <v>0</v>
      </c>
    </row>
    <row r="352" spans="2:87" x14ac:dyDescent="0.25">
      <c r="B352" s="5" t="s">
        <v>13</v>
      </c>
      <c r="C352" s="10" t="s">
        <v>31</v>
      </c>
      <c r="E352" s="1">
        <f t="shared" si="409"/>
        <v>0</v>
      </c>
      <c r="G352" s="8">
        <f t="shared" si="410"/>
        <v>0</v>
      </c>
      <c r="H352" s="1">
        <v>7.0499999999999993E-2</v>
      </c>
      <c r="I352" s="25">
        <f t="shared" si="411"/>
        <v>3.5678137651821859E-5</v>
      </c>
      <c r="J352" s="1">
        <v>8.5099999999999995E-2</v>
      </c>
      <c r="K352" s="18">
        <f t="shared" si="412"/>
        <v>3.9766355140186914E-2</v>
      </c>
      <c r="L352" s="1">
        <v>8.3099999999999993E-2</v>
      </c>
      <c r="M352" s="25">
        <f t="shared" si="413"/>
        <v>3.8831775700934573E-2</v>
      </c>
      <c r="N352" s="1" t="s">
        <v>43</v>
      </c>
      <c r="P352" s="1">
        <v>1088</v>
      </c>
      <c r="Q352" s="1">
        <v>660</v>
      </c>
      <c r="R352" s="8">
        <f t="shared" si="421"/>
        <v>428</v>
      </c>
      <c r="S352" s="1">
        <v>980</v>
      </c>
      <c r="T352" s="1">
        <v>588</v>
      </c>
      <c r="U352" s="8">
        <f t="shared" si="422"/>
        <v>392</v>
      </c>
      <c r="V352" s="1">
        <v>1202</v>
      </c>
      <c r="W352" s="1">
        <v>743</v>
      </c>
      <c r="X352" s="8">
        <f t="shared" si="423"/>
        <v>459</v>
      </c>
      <c r="AA352" s="8">
        <f t="shared" si="424"/>
        <v>0</v>
      </c>
      <c r="AD352" s="8">
        <f t="shared" si="425"/>
        <v>0</v>
      </c>
      <c r="AG352" s="8">
        <f t="shared" si="426"/>
        <v>0</v>
      </c>
      <c r="AJ352" s="1">
        <v>135</v>
      </c>
      <c r="AK352" s="8">
        <v>1638</v>
      </c>
      <c r="AP352" s="1">
        <v>68.099999999999994</v>
      </c>
      <c r="AQ352" s="40">
        <f t="shared" si="414"/>
        <v>6.8649193548387091</v>
      </c>
      <c r="AR352" s="40">
        <f t="shared" si="427"/>
        <v>47.673051075268816</v>
      </c>
      <c r="AS352" s="40">
        <f t="shared" si="415"/>
        <v>12.356854838709676</v>
      </c>
      <c r="AT352" s="41">
        <f t="shared" si="428"/>
        <v>85.811491935483858</v>
      </c>
      <c r="AU352" s="49">
        <v>1.4</v>
      </c>
      <c r="AV352" s="50">
        <f t="shared" si="416"/>
        <v>2.8571428571428572</v>
      </c>
      <c r="AW352" s="51">
        <v>2.9</v>
      </c>
      <c r="AX352" s="51">
        <f t="shared" si="429"/>
        <v>1.5</v>
      </c>
      <c r="AY352" s="50">
        <f t="shared" si="417"/>
        <v>3.0612244897959182</v>
      </c>
      <c r="AZ352" s="51">
        <v>3.2</v>
      </c>
      <c r="BA352" s="51">
        <f t="shared" si="430"/>
        <v>1.8000000000000003</v>
      </c>
      <c r="BB352" s="50">
        <f t="shared" si="418"/>
        <v>3.6734693877551026</v>
      </c>
      <c r="BC352" s="51">
        <v>3.1</v>
      </c>
      <c r="BD352" s="51">
        <f t="shared" si="431"/>
        <v>1.7000000000000002</v>
      </c>
      <c r="BE352" s="50">
        <f t="shared" si="419"/>
        <v>3.4693877551020411</v>
      </c>
      <c r="BF352" s="51">
        <v>2.1</v>
      </c>
      <c r="BG352" s="51">
        <f t="shared" si="432"/>
        <v>0.70000000000000018</v>
      </c>
      <c r="BH352" s="50">
        <f t="shared" si="420"/>
        <v>1.428571428571429</v>
      </c>
      <c r="BI352" s="1">
        <v>22</v>
      </c>
      <c r="BJ352" s="106">
        <v>2.641</v>
      </c>
      <c r="BK352" s="111">
        <v>5.56</v>
      </c>
      <c r="BL352" s="111">
        <v>3.72</v>
      </c>
      <c r="BM352" s="111">
        <v>6.9909999999999997</v>
      </c>
      <c r="BN352" s="111">
        <v>10.881</v>
      </c>
      <c r="BO352" s="111">
        <v>9.282</v>
      </c>
      <c r="BP352" s="111">
        <v>13.601000000000001</v>
      </c>
      <c r="BQ352" s="111">
        <v>21.21</v>
      </c>
      <c r="BR352" s="111">
        <v>26.2</v>
      </c>
      <c r="BS352" s="106">
        <f t="shared" si="433"/>
        <v>1.6354999999999997</v>
      </c>
      <c r="BT352" s="111">
        <f t="shared" si="434"/>
        <v>3.8900000000000006</v>
      </c>
      <c r="BU352" s="111">
        <f t="shared" si="435"/>
        <v>5.5255000000000001</v>
      </c>
      <c r="BV352" s="111">
        <f t="shared" si="436"/>
        <v>2.2910000000000004</v>
      </c>
      <c r="BW352" s="111">
        <f t="shared" si="437"/>
        <v>3.9264999999999999</v>
      </c>
      <c r="BX352" s="111">
        <f t="shared" si="438"/>
        <v>7.609</v>
      </c>
      <c r="BY352" s="111">
        <f t="shared" si="439"/>
        <v>5.9920000000000009</v>
      </c>
      <c r="BZ352" s="111">
        <f t="shared" si="440"/>
        <v>1.0670000000000011</v>
      </c>
      <c r="CA352" s="115">
        <f t="shared" si="441"/>
        <v>4.9899999999999984</v>
      </c>
      <c r="CB352" s="122">
        <f>BK352/$BJ352</f>
        <v>2.1052631578947367</v>
      </c>
      <c r="CC352" s="122">
        <f t="shared" ref="CC352" si="456">BL352/$BJ352</f>
        <v>1.4085573646346081</v>
      </c>
      <c r="CD352" s="122">
        <f t="shared" ref="CD352" si="457">BM352/$BJ352</f>
        <v>2.6471033699356301</v>
      </c>
      <c r="CE352" s="122">
        <f t="shared" ref="CE352" si="458">BN352/$BJ352</f>
        <v>4.1200302915562288</v>
      </c>
      <c r="CF352" s="122">
        <f t="shared" ref="CF352" si="459">BO352/$BJ352</f>
        <v>3.5145778114350623</v>
      </c>
      <c r="CG352" s="122">
        <f t="shared" ref="CG352" si="460">BP352/$BJ352</f>
        <v>5.1499432033320716</v>
      </c>
      <c r="CH352" s="122">
        <f t="shared" ref="CH352" si="461">BQ352/$BJ352</f>
        <v>8.0310488451344195</v>
      </c>
      <c r="CI352" s="92">
        <f t="shared" ref="CI352" si="462">BR352/$BJ352</f>
        <v>9.920484664899659</v>
      </c>
    </row>
    <row r="353" spans="2:87" x14ac:dyDescent="0.25">
      <c r="C353" s="10" t="s">
        <v>32</v>
      </c>
      <c r="E353" s="1">
        <f t="shared" si="409"/>
        <v>0</v>
      </c>
      <c r="G353" s="8">
        <f t="shared" si="410"/>
        <v>0</v>
      </c>
      <c r="H353" s="1">
        <v>6.9699999999999998E-2</v>
      </c>
      <c r="I353" s="25">
        <f t="shared" si="411"/>
        <v>3.5273279352226721E-5</v>
      </c>
      <c r="J353" s="1">
        <v>8.3400000000000002E-2</v>
      </c>
      <c r="K353" s="18">
        <f t="shared" si="412"/>
        <v>3.8971962616822425E-2</v>
      </c>
      <c r="L353" s="1">
        <v>8.2199999999999995E-2</v>
      </c>
      <c r="M353" s="25">
        <f t="shared" si="413"/>
        <v>3.8411214953271024E-2</v>
      </c>
      <c r="P353" s="1">
        <v>1110</v>
      </c>
      <c r="Q353" s="1">
        <v>657</v>
      </c>
      <c r="R353" s="8">
        <f t="shared" si="421"/>
        <v>453</v>
      </c>
      <c r="S353" s="1">
        <v>991</v>
      </c>
      <c r="T353" s="1">
        <v>587</v>
      </c>
      <c r="U353" s="8">
        <f t="shared" si="422"/>
        <v>404</v>
      </c>
      <c r="V353" s="1">
        <v>1226</v>
      </c>
      <c r="W353" s="1">
        <v>737</v>
      </c>
      <c r="X353" s="8">
        <f t="shared" si="423"/>
        <v>489</v>
      </c>
      <c r="AA353" s="8">
        <f t="shared" si="424"/>
        <v>0</v>
      </c>
      <c r="AD353" s="8">
        <f t="shared" si="425"/>
        <v>0</v>
      </c>
      <c r="AG353" s="8">
        <f t="shared" si="426"/>
        <v>0</v>
      </c>
      <c r="AJ353" s="1">
        <v>149</v>
      </c>
      <c r="AK353" s="8">
        <v>1623</v>
      </c>
      <c r="AQ353" s="40">
        <f t="shared" si="414"/>
        <v>0</v>
      </c>
      <c r="AR353" s="40">
        <f t="shared" si="427"/>
        <v>0</v>
      </c>
      <c r="AS353" s="40">
        <f t="shared" si="415"/>
        <v>0</v>
      </c>
      <c r="AT353" s="41">
        <f t="shared" si="428"/>
        <v>0</v>
      </c>
      <c r="AU353" s="49"/>
      <c r="AV353" s="50">
        <f t="shared" si="416"/>
        <v>0</v>
      </c>
      <c r="AW353" s="51"/>
      <c r="AX353" s="51">
        <f t="shared" si="429"/>
        <v>0</v>
      </c>
      <c r="AY353" s="50">
        <f t="shared" si="417"/>
        <v>0</v>
      </c>
      <c r="AZ353" s="51"/>
      <c r="BA353" s="51">
        <f t="shared" si="430"/>
        <v>0</v>
      </c>
      <c r="BB353" s="50">
        <f t="shared" si="418"/>
        <v>0</v>
      </c>
      <c r="BC353" s="51"/>
      <c r="BD353" s="51">
        <f t="shared" si="431"/>
        <v>0</v>
      </c>
      <c r="BE353" s="50">
        <f t="shared" si="419"/>
        <v>0</v>
      </c>
      <c r="BF353" s="51"/>
      <c r="BG353" s="51">
        <f t="shared" si="432"/>
        <v>0</v>
      </c>
      <c r="BH353" s="50">
        <f t="shared" si="420"/>
        <v>0</v>
      </c>
      <c r="BS353" s="106">
        <f t="shared" si="433"/>
        <v>0</v>
      </c>
      <c r="BT353" s="111">
        <f t="shared" si="434"/>
        <v>0</v>
      </c>
      <c r="BU353" s="111">
        <f t="shared" si="435"/>
        <v>0</v>
      </c>
      <c r="BV353" s="111">
        <f t="shared" si="436"/>
        <v>0</v>
      </c>
      <c r="BW353" s="111">
        <f t="shared" si="437"/>
        <v>0</v>
      </c>
      <c r="BX353" s="111">
        <f t="shared" si="438"/>
        <v>0</v>
      </c>
      <c r="BY353" s="111">
        <f t="shared" si="439"/>
        <v>0</v>
      </c>
      <c r="BZ353" s="111">
        <f t="shared" si="440"/>
        <v>0</v>
      </c>
      <c r="CA353" s="115">
        <f t="shared" si="441"/>
        <v>0</v>
      </c>
    </row>
    <row r="354" spans="2:87" x14ac:dyDescent="0.25">
      <c r="C354" s="10" t="s">
        <v>33</v>
      </c>
      <c r="E354" s="1">
        <f t="shared" si="409"/>
        <v>0</v>
      </c>
      <c r="G354" s="8">
        <f t="shared" si="410"/>
        <v>0</v>
      </c>
      <c r="I354" s="25">
        <f t="shared" si="411"/>
        <v>0</v>
      </c>
      <c r="J354" s="1">
        <v>8.6199999999999999E-2</v>
      </c>
      <c r="K354" s="18">
        <f t="shared" si="412"/>
        <v>4.0280373831775698E-2</v>
      </c>
      <c r="L354" s="1">
        <v>8.3099999999999993E-2</v>
      </c>
      <c r="M354" s="25">
        <f t="shared" si="413"/>
        <v>3.8831775700934573E-2</v>
      </c>
      <c r="R354" s="8">
        <f t="shared" si="421"/>
        <v>0</v>
      </c>
      <c r="U354" s="8">
        <f t="shared" si="422"/>
        <v>0</v>
      </c>
      <c r="X354" s="8">
        <f t="shared" si="423"/>
        <v>0</v>
      </c>
      <c r="AA354" s="8">
        <f t="shared" si="424"/>
        <v>0</v>
      </c>
      <c r="AD354" s="8">
        <f t="shared" si="425"/>
        <v>0</v>
      </c>
      <c r="AG354" s="8">
        <f t="shared" si="426"/>
        <v>0</v>
      </c>
      <c r="AJ354" s="1">
        <v>130</v>
      </c>
      <c r="AK354" s="8">
        <v>1644</v>
      </c>
      <c r="AQ354" s="40">
        <f t="shared" si="414"/>
        <v>0</v>
      </c>
      <c r="AR354" s="40">
        <f t="shared" si="427"/>
        <v>0</v>
      </c>
      <c r="AS354" s="40">
        <f t="shared" si="415"/>
        <v>0</v>
      </c>
      <c r="AT354" s="41">
        <f t="shared" si="428"/>
        <v>0</v>
      </c>
      <c r="AU354" s="49"/>
      <c r="AV354" s="50">
        <f t="shared" si="416"/>
        <v>0</v>
      </c>
      <c r="AW354" s="51"/>
      <c r="AX354" s="51">
        <f t="shared" si="429"/>
        <v>0</v>
      </c>
      <c r="AY354" s="50">
        <f t="shared" si="417"/>
        <v>0</v>
      </c>
      <c r="AZ354" s="51"/>
      <c r="BA354" s="51">
        <f t="shared" si="430"/>
        <v>0</v>
      </c>
      <c r="BB354" s="50">
        <f t="shared" si="418"/>
        <v>0</v>
      </c>
      <c r="BC354" s="51"/>
      <c r="BD354" s="51">
        <f t="shared" si="431"/>
        <v>0</v>
      </c>
      <c r="BE354" s="50">
        <f t="shared" si="419"/>
        <v>0</v>
      </c>
      <c r="BF354" s="51"/>
      <c r="BG354" s="51">
        <f t="shared" si="432"/>
        <v>0</v>
      </c>
      <c r="BH354" s="50">
        <f t="shared" si="420"/>
        <v>0</v>
      </c>
      <c r="BS354" s="106">
        <f t="shared" si="433"/>
        <v>0</v>
      </c>
      <c r="BT354" s="111">
        <f t="shared" si="434"/>
        <v>0</v>
      </c>
      <c r="BU354" s="111">
        <f t="shared" si="435"/>
        <v>0</v>
      </c>
      <c r="BV354" s="111">
        <f t="shared" si="436"/>
        <v>0</v>
      </c>
      <c r="BW354" s="111">
        <f t="shared" si="437"/>
        <v>0</v>
      </c>
      <c r="BX354" s="111">
        <f t="shared" si="438"/>
        <v>0</v>
      </c>
      <c r="BY354" s="111">
        <f t="shared" si="439"/>
        <v>0</v>
      </c>
      <c r="BZ354" s="111">
        <f t="shared" si="440"/>
        <v>0</v>
      </c>
      <c r="CA354" s="115">
        <f t="shared" si="441"/>
        <v>0</v>
      </c>
    </row>
    <row r="355" spans="2:87" x14ac:dyDescent="0.25">
      <c r="C355" s="10" t="s">
        <v>34</v>
      </c>
      <c r="E355" s="1">
        <f t="shared" si="409"/>
        <v>0</v>
      </c>
      <c r="G355" s="8">
        <f t="shared" si="410"/>
        <v>0</v>
      </c>
      <c r="I355" s="25">
        <f t="shared" si="411"/>
        <v>0</v>
      </c>
      <c r="J355" s="1">
        <v>8.4099999999999994E-2</v>
      </c>
      <c r="K355" s="18">
        <f t="shared" si="412"/>
        <v>3.929906542056074E-2</v>
      </c>
      <c r="L355" s="1">
        <v>8.2400000000000001E-2</v>
      </c>
      <c r="M355" s="25">
        <f t="shared" si="413"/>
        <v>3.8504672897196258E-2</v>
      </c>
      <c r="R355" s="8">
        <f t="shared" si="421"/>
        <v>0</v>
      </c>
      <c r="U355" s="8">
        <f t="shared" si="422"/>
        <v>0</v>
      </c>
      <c r="X355" s="8">
        <f t="shared" si="423"/>
        <v>0</v>
      </c>
      <c r="AA355" s="8">
        <f t="shared" si="424"/>
        <v>0</v>
      </c>
      <c r="AD355" s="8">
        <f t="shared" si="425"/>
        <v>0</v>
      </c>
      <c r="AG355" s="8">
        <f t="shared" si="426"/>
        <v>0</v>
      </c>
      <c r="AJ355" s="1">
        <v>131</v>
      </c>
      <c r="AK355" s="8">
        <v>1642</v>
      </c>
      <c r="AQ355" s="40">
        <f t="shared" si="414"/>
        <v>0</v>
      </c>
      <c r="AR355" s="40">
        <f t="shared" si="427"/>
        <v>0</v>
      </c>
      <c r="AS355" s="40">
        <f t="shared" si="415"/>
        <v>0</v>
      </c>
      <c r="AT355" s="41">
        <f t="shared" si="428"/>
        <v>0</v>
      </c>
      <c r="AU355" s="49"/>
      <c r="AV355" s="50">
        <f t="shared" si="416"/>
        <v>0</v>
      </c>
      <c r="AW355" s="51"/>
      <c r="AX355" s="51">
        <f t="shared" si="429"/>
        <v>0</v>
      </c>
      <c r="AY355" s="50">
        <f t="shared" si="417"/>
        <v>0</v>
      </c>
      <c r="AZ355" s="51"/>
      <c r="BA355" s="51">
        <f t="shared" si="430"/>
        <v>0</v>
      </c>
      <c r="BB355" s="50">
        <f t="shared" si="418"/>
        <v>0</v>
      </c>
      <c r="BC355" s="51"/>
      <c r="BD355" s="51">
        <f t="shared" si="431"/>
        <v>0</v>
      </c>
      <c r="BE355" s="50">
        <f t="shared" si="419"/>
        <v>0</v>
      </c>
      <c r="BF355" s="51"/>
      <c r="BG355" s="51">
        <f t="shared" si="432"/>
        <v>0</v>
      </c>
      <c r="BH355" s="50">
        <f t="shared" si="420"/>
        <v>0</v>
      </c>
      <c r="BS355" s="106">
        <f t="shared" si="433"/>
        <v>0</v>
      </c>
      <c r="BT355" s="111">
        <f t="shared" si="434"/>
        <v>0</v>
      </c>
      <c r="BU355" s="111">
        <f t="shared" si="435"/>
        <v>0</v>
      </c>
      <c r="BV355" s="111">
        <f t="shared" si="436"/>
        <v>0</v>
      </c>
      <c r="BW355" s="111">
        <f t="shared" si="437"/>
        <v>0</v>
      </c>
      <c r="BX355" s="111">
        <f t="shared" si="438"/>
        <v>0</v>
      </c>
      <c r="BY355" s="111">
        <f t="shared" si="439"/>
        <v>0</v>
      </c>
      <c r="BZ355" s="111">
        <f t="shared" si="440"/>
        <v>0</v>
      </c>
      <c r="CA355" s="115">
        <f t="shared" si="441"/>
        <v>0</v>
      </c>
    </row>
    <row r="356" spans="2:87" x14ac:dyDescent="0.25">
      <c r="C356" s="10" t="s">
        <v>29</v>
      </c>
      <c r="E356" s="1">
        <f t="shared" si="409"/>
        <v>0</v>
      </c>
      <c r="G356" s="8">
        <f t="shared" si="410"/>
        <v>0</v>
      </c>
      <c r="I356" s="25">
        <f t="shared" si="411"/>
        <v>0</v>
      </c>
      <c r="K356" s="18">
        <f t="shared" si="412"/>
        <v>0</v>
      </c>
      <c r="M356" s="25">
        <f t="shared" si="413"/>
        <v>0</v>
      </c>
      <c r="R356" s="8">
        <f t="shared" si="421"/>
        <v>0</v>
      </c>
      <c r="U356" s="8">
        <f t="shared" si="422"/>
        <v>0</v>
      </c>
      <c r="X356" s="8">
        <f t="shared" si="423"/>
        <v>0</v>
      </c>
      <c r="AA356" s="8">
        <f t="shared" si="424"/>
        <v>0</v>
      </c>
      <c r="AD356" s="8">
        <f t="shared" si="425"/>
        <v>0</v>
      </c>
      <c r="AG356" s="8">
        <f t="shared" si="426"/>
        <v>0</v>
      </c>
      <c r="AQ356" s="40">
        <f t="shared" si="414"/>
        <v>0</v>
      </c>
      <c r="AR356" s="40">
        <f t="shared" si="427"/>
        <v>0</v>
      </c>
      <c r="AS356" s="40">
        <f t="shared" si="415"/>
        <v>0</v>
      </c>
      <c r="AT356" s="41">
        <f t="shared" si="428"/>
        <v>0</v>
      </c>
      <c r="AU356" s="49"/>
      <c r="AV356" s="50">
        <f t="shared" si="416"/>
        <v>0</v>
      </c>
      <c r="AW356" s="51"/>
      <c r="AX356" s="51">
        <f t="shared" si="429"/>
        <v>0</v>
      </c>
      <c r="AY356" s="50">
        <f t="shared" si="417"/>
        <v>0</v>
      </c>
      <c r="AZ356" s="51"/>
      <c r="BA356" s="51">
        <f t="shared" si="430"/>
        <v>0</v>
      </c>
      <c r="BB356" s="50">
        <f t="shared" si="418"/>
        <v>0</v>
      </c>
      <c r="BC356" s="51"/>
      <c r="BD356" s="51">
        <f t="shared" si="431"/>
        <v>0</v>
      </c>
      <c r="BE356" s="50">
        <f t="shared" si="419"/>
        <v>0</v>
      </c>
      <c r="BF356" s="51"/>
      <c r="BG356" s="51">
        <f t="shared" si="432"/>
        <v>0</v>
      </c>
      <c r="BH356" s="50">
        <f t="shared" si="420"/>
        <v>0</v>
      </c>
      <c r="BS356" s="106">
        <f t="shared" si="433"/>
        <v>0</v>
      </c>
      <c r="BT356" s="111">
        <f t="shared" si="434"/>
        <v>0</v>
      </c>
      <c r="BU356" s="111">
        <f t="shared" si="435"/>
        <v>0</v>
      </c>
      <c r="BV356" s="111">
        <f t="shared" si="436"/>
        <v>0</v>
      </c>
      <c r="BW356" s="111">
        <f t="shared" si="437"/>
        <v>0</v>
      </c>
      <c r="BX356" s="111">
        <f t="shared" si="438"/>
        <v>0</v>
      </c>
      <c r="BY356" s="111">
        <f t="shared" si="439"/>
        <v>0</v>
      </c>
      <c r="BZ356" s="111">
        <f t="shared" si="440"/>
        <v>0</v>
      </c>
      <c r="CA356" s="115">
        <f t="shared" si="441"/>
        <v>0</v>
      </c>
    </row>
    <row r="357" spans="2:87" x14ac:dyDescent="0.25">
      <c r="C357" s="10" t="s">
        <v>30</v>
      </c>
      <c r="E357" s="1">
        <f t="shared" si="409"/>
        <v>0</v>
      </c>
      <c r="G357" s="8">
        <f t="shared" si="410"/>
        <v>0</v>
      </c>
      <c r="I357" s="25">
        <f t="shared" si="411"/>
        <v>0</v>
      </c>
      <c r="K357" s="18">
        <f t="shared" si="412"/>
        <v>0</v>
      </c>
      <c r="M357" s="25">
        <f t="shared" si="413"/>
        <v>0</v>
      </c>
      <c r="R357" s="8">
        <f t="shared" si="421"/>
        <v>0</v>
      </c>
      <c r="U357" s="8">
        <f t="shared" si="422"/>
        <v>0</v>
      </c>
      <c r="X357" s="8">
        <f t="shared" si="423"/>
        <v>0</v>
      </c>
      <c r="AA357" s="8">
        <f t="shared" si="424"/>
        <v>0</v>
      </c>
      <c r="AD357" s="8">
        <f t="shared" si="425"/>
        <v>0</v>
      </c>
      <c r="AG357" s="8">
        <f t="shared" si="426"/>
        <v>0</v>
      </c>
      <c r="AQ357" s="40">
        <f t="shared" si="414"/>
        <v>0</v>
      </c>
      <c r="AR357" s="40">
        <f t="shared" si="427"/>
        <v>0</v>
      </c>
      <c r="AS357" s="40">
        <f t="shared" si="415"/>
        <v>0</v>
      </c>
      <c r="AT357" s="41">
        <f t="shared" si="428"/>
        <v>0</v>
      </c>
      <c r="AU357" s="49"/>
      <c r="AV357" s="50">
        <f t="shared" si="416"/>
        <v>0</v>
      </c>
      <c r="AW357" s="51"/>
      <c r="AX357" s="51">
        <f t="shared" si="429"/>
        <v>0</v>
      </c>
      <c r="AY357" s="50">
        <f t="shared" si="417"/>
        <v>0</v>
      </c>
      <c r="AZ357" s="51"/>
      <c r="BA357" s="51">
        <f t="shared" si="430"/>
        <v>0</v>
      </c>
      <c r="BB357" s="50">
        <f t="shared" si="418"/>
        <v>0</v>
      </c>
      <c r="BC357" s="51"/>
      <c r="BD357" s="51">
        <f t="shared" si="431"/>
        <v>0</v>
      </c>
      <c r="BE357" s="50">
        <f t="shared" si="419"/>
        <v>0</v>
      </c>
      <c r="BF357" s="51"/>
      <c r="BG357" s="51">
        <f t="shared" si="432"/>
        <v>0</v>
      </c>
      <c r="BH357" s="50">
        <f t="shared" si="420"/>
        <v>0</v>
      </c>
      <c r="BS357" s="106">
        <f t="shared" si="433"/>
        <v>0</v>
      </c>
      <c r="BT357" s="111">
        <f t="shared" si="434"/>
        <v>0</v>
      </c>
      <c r="BU357" s="111">
        <f t="shared" si="435"/>
        <v>0</v>
      </c>
      <c r="BV357" s="111">
        <f t="shared" si="436"/>
        <v>0</v>
      </c>
      <c r="BW357" s="111">
        <f t="shared" si="437"/>
        <v>0</v>
      </c>
      <c r="BX357" s="111">
        <f t="shared" si="438"/>
        <v>0</v>
      </c>
      <c r="BY357" s="111">
        <f t="shared" si="439"/>
        <v>0</v>
      </c>
      <c r="BZ357" s="111">
        <f t="shared" si="440"/>
        <v>0</v>
      </c>
      <c r="CA357" s="115">
        <f t="shared" si="441"/>
        <v>0</v>
      </c>
    </row>
    <row r="358" spans="2:87" x14ac:dyDescent="0.25">
      <c r="C358" s="10" t="s">
        <v>10</v>
      </c>
      <c r="E358" s="1">
        <f t="shared" si="409"/>
        <v>0</v>
      </c>
      <c r="G358" s="8">
        <f t="shared" si="410"/>
        <v>0</v>
      </c>
      <c r="I358" s="25">
        <f t="shared" si="411"/>
        <v>0</v>
      </c>
      <c r="K358" s="18">
        <f t="shared" si="412"/>
        <v>0</v>
      </c>
      <c r="M358" s="25">
        <f t="shared" si="413"/>
        <v>0</v>
      </c>
      <c r="R358" s="8">
        <f t="shared" si="421"/>
        <v>0</v>
      </c>
      <c r="U358" s="8">
        <f t="shared" si="422"/>
        <v>0</v>
      </c>
      <c r="X358" s="8">
        <f t="shared" si="423"/>
        <v>0</v>
      </c>
      <c r="AA358" s="8">
        <f t="shared" si="424"/>
        <v>0</v>
      </c>
      <c r="AD358" s="8">
        <f t="shared" si="425"/>
        <v>0</v>
      </c>
      <c r="AG358" s="8">
        <f t="shared" si="426"/>
        <v>0</v>
      </c>
      <c r="AQ358" s="40">
        <f t="shared" si="414"/>
        <v>0</v>
      </c>
      <c r="AR358" s="40">
        <f t="shared" si="427"/>
        <v>0</v>
      </c>
      <c r="AS358" s="40">
        <f t="shared" si="415"/>
        <v>0</v>
      </c>
      <c r="AT358" s="41">
        <f t="shared" si="428"/>
        <v>0</v>
      </c>
      <c r="AU358" s="49"/>
      <c r="AV358" s="50">
        <f t="shared" si="416"/>
        <v>0</v>
      </c>
      <c r="AW358" s="51"/>
      <c r="AX358" s="51">
        <f t="shared" si="429"/>
        <v>0</v>
      </c>
      <c r="AY358" s="50">
        <f t="shared" si="417"/>
        <v>0</v>
      </c>
      <c r="AZ358" s="51"/>
      <c r="BA358" s="51">
        <f t="shared" si="430"/>
        <v>0</v>
      </c>
      <c r="BB358" s="50">
        <f t="shared" si="418"/>
        <v>0</v>
      </c>
      <c r="BC358" s="51"/>
      <c r="BD358" s="51">
        <f t="shared" si="431"/>
        <v>0</v>
      </c>
      <c r="BE358" s="50">
        <f t="shared" si="419"/>
        <v>0</v>
      </c>
      <c r="BF358" s="51"/>
      <c r="BG358" s="51">
        <f t="shared" si="432"/>
        <v>0</v>
      </c>
      <c r="BH358" s="50">
        <f t="shared" si="420"/>
        <v>0</v>
      </c>
      <c r="BS358" s="106">
        <f t="shared" si="433"/>
        <v>0</v>
      </c>
      <c r="BT358" s="111">
        <f t="shared" si="434"/>
        <v>0</v>
      </c>
      <c r="BU358" s="111">
        <f t="shared" si="435"/>
        <v>0</v>
      </c>
      <c r="BV358" s="111">
        <f t="shared" si="436"/>
        <v>0</v>
      </c>
      <c r="BW358" s="111">
        <f t="shared" si="437"/>
        <v>0</v>
      </c>
      <c r="BX358" s="111">
        <f t="shared" si="438"/>
        <v>0</v>
      </c>
      <c r="BY358" s="111">
        <f t="shared" si="439"/>
        <v>0</v>
      </c>
      <c r="BZ358" s="111">
        <f t="shared" si="440"/>
        <v>0</v>
      </c>
      <c r="CA358" s="115">
        <f t="shared" si="441"/>
        <v>0</v>
      </c>
    </row>
    <row r="359" spans="2:87" x14ac:dyDescent="0.25">
      <c r="C359" s="10" t="s">
        <v>35</v>
      </c>
      <c r="E359" s="1">
        <f t="shared" si="409"/>
        <v>0</v>
      </c>
      <c r="G359" s="8">
        <f t="shared" si="410"/>
        <v>0</v>
      </c>
      <c r="I359" s="25">
        <f t="shared" si="411"/>
        <v>0</v>
      </c>
      <c r="K359" s="18">
        <f t="shared" si="412"/>
        <v>0</v>
      </c>
      <c r="M359" s="25">
        <f t="shared" si="413"/>
        <v>0</v>
      </c>
      <c r="R359" s="8">
        <f t="shared" si="421"/>
        <v>0</v>
      </c>
      <c r="U359" s="8">
        <f t="shared" si="422"/>
        <v>0</v>
      </c>
      <c r="X359" s="8">
        <f t="shared" si="423"/>
        <v>0</v>
      </c>
      <c r="AA359" s="8">
        <f t="shared" si="424"/>
        <v>0</v>
      </c>
      <c r="AD359" s="8">
        <f t="shared" si="425"/>
        <v>0</v>
      </c>
      <c r="AG359" s="8">
        <f t="shared" si="426"/>
        <v>0</v>
      </c>
      <c r="AQ359" s="40">
        <f t="shared" si="414"/>
        <v>0</v>
      </c>
      <c r="AR359" s="40">
        <f t="shared" si="427"/>
        <v>0</v>
      </c>
      <c r="AS359" s="40">
        <f t="shared" si="415"/>
        <v>0</v>
      </c>
      <c r="AT359" s="41">
        <f t="shared" si="428"/>
        <v>0</v>
      </c>
      <c r="AU359" s="49"/>
      <c r="AV359" s="50">
        <f t="shared" si="416"/>
        <v>0</v>
      </c>
      <c r="AW359" s="51"/>
      <c r="AX359" s="51">
        <f t="shared" si="429"/>
        <v>0</v>
      </c>
      <c r="AY359" s="50">
        <f t="shared" si="417"/>
        <v>0</v>
      </c>
      <c r="AZ359" s="51"/>
      <c r="BA359" s="51">
        <f t="shared" si="430"/>
        <v>0</v>
      </c>
      <c r="BB359" s="50">
        <f t="shared" si="418"/>
        <v>0</v>
      </c>
      <c r="BC359" s="51"/>
      <c r="BD359" s="51">
        <f t="shared" si="431"/>
        <v>0</v>
      </c>
      <c r="BE359" s="50">
        <f t="shared" si="419"/>
        <v>0</v>
      </c>
      <c r="BF359" s="51"/>
      <c r="BG359" s="51">
        <f t="shared" si="432"/>
        <v>0</v>
      </c>
      <c r="BH359" s="50">
        <f t="shared" si="420"/>
        <v>0</v>
      </c>
      <c r="BS359" s="106">
        <f t="shared" si="433"/>
        <v>0</v>
      </c>
      <c r="BT359" s="111">
        <f t="shared" si="434"/>
        <v>0</v>
      </c>
      <c r="BU359" s="111">
        <f t="shared" si="435"/>
        <v>0</v>
      </c>
      <c r="BV359" s="111">
        <f t="shared" si="436"/>
        <v>0</v>
      </c>
      <c r="BW359" s="111">
        <f t="shared" si="437"/>
        <v>0</v>
      </c>
      <c r="BX359" s="111">
        <f t="shared" si="438"/>
        <v>0</v>
      </c>
      <c r="BY359" s="111">
        <f t="shared" si="439"/>
        <v>0</v>
      </c>
      <c r="BZ359" s="111">
        <f t="shared" si="440"/>
        <v>0</v>
      </c>
      <c r="CA359" s="115">
        <f t="shared" si="441"/>
        <v>0</v>
      </c>
    </row>
    <row r="360" spans="2:87" x14ac:dyDescent="0.25">
      <c r="C360" s="10" t="s">
        <v>36</v>
      </c>
      <c r="E360" s="1">
        <f t="shared" si="409"/>
        <v>0</v>
      </c>
      <c r="G360" s="8">
        <f t="shared" si="410"/>
        <v>0</v>
      </c>
      <c r="I360" s="25">
        <f t="shared" si="411"/>
        <v>0</v>
      </c>
      <c r="J360" s="1">
        <v>4.8000000000000001E-2</v>
      </c>
      <c r="K360" s="18">
        <f t="shared" si="412"/>
        <v>2.2429906542056073E-2</v>
      </c>
      <c r="M360" s="25">
        <f t="shared" si="413"/>
        <v>0</v>
      </c>
      <c r="R360" s="8">
        <f t="shared" si="421"/>
        <v>0</v>
      </c>
      <c r="U360" s="8">
        <f t="shared" si="422"/>
        <v>0</v>
      </c>
      <c r="X360" s="8">
        <f t="shared" si="423"/>
        <v>0</v>
      </c>
      <c r="AA360" s="8">
        <f t="shared" si="424"/>
        <v>0</v>
      </c>
      <c r="AD360" s="8">
        <f t="shared" si="425"/>
        <v>0</v>
      </c>
      <c r="AG360" s="8">
        <f t="shared" si="426"/>
        <v>0</v>
      </c>
      <c r="AQ360" s="40">
        <f t="shared" si="414"/>
        <v>0</v>
      </c>
      <c r="AR360" s="40">
        <f t="shared" si="427"/>
        <v>0</v>
      </c>
      <c r="AS360" s="40">
        <f t="shared" si="415"/>
        <v>0</v>
      </c>
      <c r="AT360" s="41">
        <f t="shared" si="428"/>
        <v>0</v>
      </c>
      <c r="AU360" s="49"/>
      <c r="AV360" s="50">
        <f t="shared" si="416"/>
        <v>0</v>
      </c>
      <c r="AW360" s="51"/>
      <c r="AX360" s="51">
        <f t="shared" si="429"/>
        <v>0</v>
      </c>
      <c r="AY360" s="50">
        <f t="shared" si="417"/>
        <v>0</v>
      </c>
      <c r="AZ360" s="51"/>
      <c r="BA360" s="51">
        <f t="shared" si="430"/>
        <v>0</v>
      </c>
      <c r="BB360" s="50">
        <f t="shared" si="418"/>
        <v>0</v>
      </c>
      <c r="BC360" s="51"/>
      <c r="BD360" s="51">
        <f t="shared" si="431"/>
        <v>0</v>
      </c>
      <c r="BE360" s="50">
        <f t="shared" si="419"/>
        <v>0</v>
      </c>
      <c r="BF360" s="51"/>
      <c r="BG360" s="51">
        <f t="shared" si="432"/>
        <v>0</v>
      </c>
      <c r="BH360" s="50">
        <f t="shared" si="420"/>
        <v>0</v>
      </c>
      <c r="BS360" s="106">
        <f t="shared" si="433"/>
        <v>0</v>
      </c>
      <c r="BT360" s="111">
        <f t="shared" si="434"/>
        <v>0</v>
      </c>
      <c r="BU360" s="111">
        <f t="shared" si="435"/>
        <v>0</v>
      </c>
      <c r="BV360" s="111">
        <f t="shared" si="436"/>
        <v>0</v>
      </c>
      <c r="BW360" s="111">
        <f t="shared" si="437"/>
        <v>0</v>
      </c>
      <c r="BX360" s="111">
        <f t="shared" si="438"/>
        <v>0</v>
      </c>
      <c r="BY360" s="111">
        <f t="shared" si="439"/>
        <v>0</v>
      </c>
      <c r="BZ360" s="111">
        <f t="shared" si="440"/>
        <v>0</v>
      </c>
      <c r="CA360" s="115">
        <f t="shared" si="441"/>
        <v>0</v>
      </c>
    </row>
    <row r="361" spans="2:87" x14ac:dyDescent="0.25">
      <c r="B361" s="5" t="s">
        <v>14</v>
      </c>
      <c r="C361" s="10" t="s">
        <v>31</v>
      </c>
      <c r="E361" s="1">
        <f t="shared" si="409"/>
        <v>0</v>
      </c>
      <c r="G361" s="8">
        <f t="shared" si="410"/>
        <v>0</v>
      </c>
      <c r="H361" s="1">
        <v>7.1900000000000006E-2</v>
      </c>
      <c r="I361" s="25">
        <f t="shared" si="411"/>
        <v>3.6386639676113362E-5</v>
      </c>
      <c r="J361" s="1">
        <v>8.6199999999999999E-2</v>
      </c>
      <c r="K361" s="18">
        <f t="shared" si="412"/>
        <v>4.0280373831775698E-2</v>
      </c>
      <c r="L361" s="1">
        <v>8.3400000000000002E-2</v>
      </c>
      <c r="M361" s="25">
        <f t="shared" si="413"/>
        <v>3.8971962616822425E-2</v>
      </c>
      <c r="N361" s="1" t="s">
        <v>43</v>
      </c>
      <c r="P361" s="1">
        <v>1095</v>
      </c>
      <c r="Q361" s="1">
        <v>670</v>
      </c>
      <c r="R361" s="8">
        <f t="shared" si="421"/>
        <v>425</v>
      </c>
      <c r="S361" s="1">
        <v>989</v>
      </c>
      <c r="T361" s="1">
        <v>598</v>
      </c>
      <c r="U361" s="8">
        <f t="shared" si="422"/>
        <v>391</v>
      </c>
      <c r="V361" s="1">
        <v>1207</v>
      </c>
      <c r="W361" s="1">
        <v>753</v>
      </c>
      <c r="X361" s="8">
        <f t="shared" si="423"/>
        <v>454</v>
      </c>
      <c r="AA361" s="8">
        <f t="shared" si="424"/>
        <v>0</v>
      </c>
      <c r="AD361" s="8">
        <f t="shared" si="425"/>
        <v>0</v>
      </c>
      <c r="AG361" s="8">
        <f t="shared" si="426"/>
        <v>0</v>
      </c>
      <c r="AJ361" s="1">
        <v>134</v>
      </c>
      <c r="AK361" s="8">
        <v>1635</v>
      </c>
      <c r="AP361" s="1">
        <v>37.4</v>
      </c>
      <c r="AQ361" s="40">
        <f t="shared" si="414"/>
        <v>3.7701612903225805</v>
      </c>
      <c r="AR361" s="40">
        <f t="shared" si="427"/>
        <v>26.181675627240143</v>
      </c>
      <c r="AS361" s="40">
        <f t="shared" si="415"/>
        <v>6.786290322580645</v>
      </c>
      <c r="AT361" s="41">
        <f t="shared" si="428"/>
        <v>47.127016129032256</v>
      </c>
      <c r="AU361" s="49">
        <v>1.5</v>
      </c>
      <c r="AV361" s="50">
        <f t="shared" si="416"/>
        <v>3.0612244897959182</v>
      </c>
      <c r="AW361" s="51">
        <v>2.9</v>
      </c>
      <c r="AX361" s="51">
        <f t="shared" si="429"/>
        <v>1.4</v>
      </c>
      <c r="AY361" s="50">
        <f t="shared" si="417"/>
        <v>2.8571428571428572</v>
      </c>
      <c r="AZ361" s="51">
        <v>3.2</v>
      </c>
      <c r="BA361" s="51">
        <f t="shared" si="430"/>
        <v>1.7000000000000002</v>
      </c>
      <c r="BB361" s="50">
        <f t="shared" si="418"/>
        <v>3.4693877551020411</v>
      </c>
      <c r="BC361" s="51">
        <v>3.1</v>
      </c>
      <c r="BD361" s="51">
        <f t="shared" si="431"/>
        <v>1.6</v>
      </c>
      <c r="BE361" s="50">
        <f t="shared" si="419"/>
        <v>3.2653061224489797</v>
      </c>
      <c r="BF361" s="51">
        <v>2.1</v>
      </c>
      <c r="BG361" s="51">
        <f t="shared" si="432"/>
        <v>0.60000000000000009</v>
      </c>
      <c r="BH361" s="50">
        <f t="shared" si="420"/>
        <v>1.2244897959183676</v>
      </c>
      <c r="BI361" s="1">
        <v>22</v>
      </c>
      <c r="BJ361" s="106">
        <v>2.681</v>
      </c>
      <c r="BK361" s="111">
        <v>5.64</v>
      </c>
      <c r="BL361" s="111">
        <v>3.76</v>
      </c>
      <c r="BM361" s="111">
        <v>7.0010000000000003</v>
      </c>
      <c r="BN361" s="111">
        <v>10.965999999999999</v>
      </c>
      <c r="BO361" s="111">
        <v>9.3610000000000007</v>
      </c>
      <c r="BP361" s="111">
        <v>13.766</v>
      </c>
      <c r="BQ361" s="111">
        <v>21.6</v>
      </c>
      <c r="BR361" s="111">
        <v>26.4</v>
      </c>
      <c r="BS361" s="106">
        <f t="shared" si="433"/>
        <v>1.6205000000000003</v>
      </c>
      <c r="BT361" s="111">
        <f t="shared" si="434"/>
        <v>3.964999999999999</v>
      </c>
      <c r="BU361" s="111">
        <f t="shared" si="435"/>
        <v>5.5854999999999997</v>
      </c>
      <c r="BV361" s="111">
        <f t="shared" si="436"/>
        <v>2.3600000000000003</v>
      </c>
      <c r="BW361" s="111">
        <f t="shared" si="437"/>
        <v>3.9805000000000006</v>
      </c>
      <c r="BX361" s="111">
        <f t="shared" si="438"/>
        <v>7.8340000000000014</v>
      </c>
      <c r="BY361" s="111">
        <f t="shared" si="439"/>
        <v>5.9319999999999986</v>
      </c>
      <c r="BZ361" s="111">
        <f t="shared" si="440"/>
        <v>1.3520000000000003</v>
      </c>
      <c r="CA361" s="115">
        <f t="shared" si="441"/>
        <v>4.7999999999999972</v>
      </c>
      <c r="CB361" s="122">
        <f>BK361/$BJ361</f>
        <v>2.1036926519955239</v>
      </c>
      <c r="CC361" s="122">
        <f t="shared" ref="CC361" si="463">BL361/$BJ361</f>
        <v>1.4024617679970159</v>
      </c>
      <c r="CD361" s="122">
        <f t="shared" ref="CD361" si="464">BM361/$BJ361</f>
        <v>2.6113390525923164</v>
      </c>
      <c r="CE361" s="122">
        <f t="shared" ref="CE361" si="465">BN361/$BJ361</f>
        <v>4.0902648265572541</v>
      </c>
      <c r="CF361" s="122">
        <f t="shared" ref="CF361" si="466">BO361/$BJ361</f>
        <v>3.4916076091010817</v>
      </c>
      <c r="CG361" s="122">
        <f t="shared" ref="CG361" si="467">BP361/$BJ361</f>
        <v>5.1346512495337562</v>
      </c>
      <c r="CH361" s="122">
        <f t="shared" ref="CH361" si="468">BQ361/$BJ361</f>
        <v>8.0566952629615827</v>
      </c>
      <c r="CI361" s="92">
        <f t="shared" ref="CI361" si="469">BR361/$BJ361</f>
        <v>9.8470719880641546</v>
      </c>
    </row>
    <row r="362" spans="2:87" x14ac:dyDescent="0.25">
      <c r="C362" s="10" t="s">
        <v>32</v>
      </c>
      <c r="E362" s="1">
        <f t="shared" si="409"/>
        <v>0</v>
      </c>
      <c r="G362" s="8">
        <f t="shared" si="410"/>
        <v>0</v>
      </c>
      <c r="H362" s="1">
        <v>7.0300000000000001E-2</v>
      </c>
      <c r="I362" s="25">
        <f t="shared" si="411"/>
        <v>3.5576923076923078E-5</v>
      </c>
      <c r="J362" s="1">
        <v>8.43E-2</v>
      </c>
      <c r="K362" s="18">
        <f t="shared" si="412"/>
        <v>3.9392523364485982E-2</v>
      </c>
      <c r="L362" s="1">
        <v>8.2799999999999999E-2</v>
      </c>
      <c r="M362" s="25">
        <f t="shared" si="413"/>
        <v>3.8691588785046728E-2</v>
      </c>
      <c r="P362" s="1">
        <v>1093</v>
      </c>
      <c r="Q362" s="1">
        <v>660</v>
      </c>
      <c r="R362" s="8">
        <f t="shared" si="421"/>
        <v>433</v>
      </c>
      <c r="S362" s="1">
        <v>979</v>
      </c>
      <c r="T362" s="1">
        <v>594</v>
      </c>
      <c r="U362" s="8">
        <f t="shared" si="422"/>
        <v>385</v>
      </c>
      <c r="V362" s="1">
        <v>1209</v>
      </c>
      <c r="W362" s="1">
        <v>739</v>
      </c>
      <c r="X362" s="8">
        <f t="shared" si="423"/>
        <v>470</v>
      </c>
      <c r="AA362" s="8">
        <f t="shared" si="424"/>
        <v>0</v>
      </c>
      <c r="AD362" s="8">
        <f t="shared" si="425"/>
        <v>0</v>
      </c>
      <c r="AG362" s="8">
        <f t="shared" si="426"/>
        <v>0</v>
      </c>
      <c r="AJ362" s="1">
        <v>165</v>
      </c>
      <c r="AK362" s="8">
        <v>1601</v>
      </c>
      <c r="AQ362" s="40">
        <f t="shared" si="414"/>
        <v>0</v>
      </c>
      <c r="AR362" s="40">
        <f t="shared" si="427"/>
        <v>0</v>
      </c>
      <c r="AS362" s="40">
        <f t="shared" si="415"/>
        <v>0</v>
      </c>
      <c r="AT362" s="41">
        <f t="shared" si="428"/>
        <v>0</v>
      </c>
      <c r="AU362" s="49"/>
      <c r="AV362" s="50">
        <f t="shared" si="416"/>
        <v>0</v>
      </c>
      <c r="AW362" s="51"/>
      <c r="AX362" s="51">
        <f t="shared" si="429"/>
        <v>0</v>
      </c>
      <c r="AY362" s="50">
        <f t="shared" si="417"/>
        <v>0</v>
      </c>
      <c r="AZ362" s="51"/>
      <c r="BA362" s="51">
        <f t="shared" si="430"/>
        <v>0</v>
      </c>
      <c r="BB362" s="50">
        <f t="shared" si="418"/>
        <v>0</v>
      </c>
      <c r="BC362" s="51"/>
      <c r="BD362" s="51">
        <f t="shared" si="431"/>
        <v>0</v>
      </c>
      <c r="BE362" s="50">
        <f t="shared" si="419"/>
        <v>0</v>
      </c>
      <c r="BF362" s="51"/>
      <c r="BG362" s="51">
        <f t="shared" si="432"/>
        <v>0</v>
      </c>
      <c r="BH362" s="50">
        <f t="shared" si="420"/>
        <v>0</v>
      </c>
      <c r="BS362" s="106">
        <f t="shared" si="433"/>
        <v>0</v>
      </c>
      <c r="BT362" s="111">
        <f t="shared" si="434"/>
        <v>0</v>
      </c>
      <c r="BU362" s="111">
        <f t="shared" si="435"/>
        <v>0</v>
      </c>
      <c r="BV362" s="111">
        <f t="shared" si="436"/>
        <v>0</v>
      </c>
      <c r="BW362" s="111">
        <f t="shared" si="437"/>
        <v>0</v>
      </c>
      <c r="BX362" s="111">
        <f t="shared" si="438"/>
        <v>0</v>
      </c>
      <c r="BY362" s="111">
        <f t="shared" si="439"/>
        <v>0</v>
      </c>
      <c r="BZ362" s="111">
        <f t="shared" si="440"/>
        <v>0</v>
      </c>
      <c r="CA362" s="115">
        <f t="shared" si="441"/>
        <v>0</v>
      </c>
    </row>
    <row r="363" spans="2:87" x14ac:dyDescent="0.25">
      <c r="C363" s="10" t="s">
        <v>33</v>
      </c>
      <c r="E363" s="1">
        <f t="shared" si="409"/>
        <v>0</v>
      </c>
      <c r="G363" s="8">
        <f t="shared" si="410"/>
        <v>0</v>
      </c>
      <c r="I363" s="25">
        <f t="shared" si="411"/>
        <v>0</v>
      </c>
      <c r="J363" s="1">
        <v>8.7599999999999997E-2</v>
      </c>
      <c r="K363" s="18">
        <f t="shared" si="412"/>
        <v>4.0934579439252335E-2</v>
      </c>
      <c r="L363" s="1">
        <v>8.3900000000000002E-2</v>
      </c>
      <c r="M363" s="25">
        <f t="shared" si="413"/>
        <v>3.9205607476635512E-2</v>
      </c>
      <c r="R363" s="8">
        <f t="shared" si="421"/>
        <v>0</v>
      </c>
      <c r="U363" s="8">
        <f t="shared" si="422"/>
        <v>0</v>
      </c>
      <c r="X363" s="8">
        <f t="shared" si="423"/>
        <v>0</v>
      </c>
      <c r="AA363" s="8">
        <f t="shared" si="424"/>
        <v>0</v>
      </c>
      <c r="AD363" s="8">
        <f t="shared" si="425"/>
        <v>0</v>
      </c>
      <c r="AG363" s="8">
        <f t="shared" si="426"/>
        <v>0</v>
      </c>
      <c r="AJ363" s="1">
        <v>128</v>
      </c>
      <c r="AK363" s="8">
        <v>1644</v>
      </c>
      <c r="AQ363" s="40">
        <f t="shared" si="414"/>
        <v>0</v>
      </c>
      <c r="AR363" s="40">
        <f t="shared" si="427"/>
        <v>0</v>
      </c>
      <c r="AS363" s="40">
        <f t="shared" si="415"/>
        <v>0</v>
      </c>
      <c r="AT363" s="41">
        <f t="shared" si="428"/>
        <v>0</v>
      </c>
      <c r="AU363" s="49"/>
      <c r="AV363" s="50">
        <f t="shared" si="416"/>
        <v>0</v>
      </c>
      <c r="AW363" s="51"/>
      <c r="AX363" s="51">
        <f t="shared" si="429"/>
        <v>0</v>
      </c>
      <c r="AY363" s="50">
        <f t="shared" si="417"/>
        <v>0</v>
      </c>
      <c r="AZ363" s="51"/>
      <c r="BA363" s="51">
        <f t="shared" si="430"/>
        <v>0</v>
      </c>
      <c r="BB363" s="50">
        <f t="shared" si="418"/>
        <v>0</v>
      </c>
      <c r="BC363" s="51"/>
      <c r="BD363" s="51">
        <f t="shared" si="431"/>
        <v>0</v>
      </c>
      <c r="BE363" s="50">
        <f t="shared" si="419"/>
        <v>0</v>
      </c>
      <c r="BF363" s="51"/>
      <c r="BG363" s="51">
        <f t="shared" si="432"/>
        <v>0</v>
      </c>
      <c r="BH363" s="50">
        <f t="shared" si="420"/>
        <v>0</v>
      </c>
      <c r="BS363" s="106">
        <f t="shared" si="433"/>
        <v>0</v>
      </c>
      <c r="BT363" s="111">
        <f t="shared" si="434"/>
        <v>0</v>
      </c>
      <c r="BU363" s="111">
        <f t="shared" si="435"/>
        <v>0</v>
      </c>
      <c r="BV363" s="111">
        <f t="shared" si="436"/>
        <v>0</v>
      </c>
      <c r="BW363" s="111">
        <f t="shared" si="437"/>
        <v>0</v>
      </c>
      <c r="BX363" s="111">
        <f t="shared" si="438"/>
        <v>0</v>
      </c>
      <c r="BY363" s="111">
        <f t="shared" si="439"/>
        <v>0</v>
      </c>
      <c r="BZ363" s="111">
        <f t="shared" si="440"/>
        <v>0</v>
      </c>
      <c r="CA363" s="115">
        <f t="shared" si="441"/>
        <v>0</v>
      </c>
    </row>
    <row r="364" spans="2:87" x14ac:dyDescent="0.25">
      <c r="C364" s="10" t="s">
        <v>34</v>
      </c>
      <c r="E364" s="1">
        <f t="shared" si="409"/>
        <v>0</v>
      </c>
      <c r="G364" s="8">
        <f t="shared" si="410"/>
        <v>0</v>
      </c>
      <c r="I364" s="25">
        <f t="shared" si="411"/>
        <v>0</v>
      </c>
      <c r="J364" s="1">
        <v>8.5000000000000006E-2</v>
      </c>
      <c r="K364" s="18">
        <f t="shared" si="412"/>
        <v>3.9719626168224297E-2</v>
      </c>
      <c r="L364" s="1">
        <v>8.2900000000000001E-2</v>
      </c>
      <c r="M364" s="25">
        <f t="shared" si="413"/>
        <v>3.8738317757009345E-2</v>
      </c>
      <c r="R364" s="8">
        <f t="shared" si="421"/>
        <v>0</v>
      </c>
      <c r="U364" s="8">
        <f t="shared" si="422"/>
        <v>0</v>
      </c>
      <c r="X364" s="8">
        <f t="shared" si="423"/>
        <v>0</v>
      </c>
      <c r="AA364" s="8">
        <f t="shared" si="424"/>
        <v>0</v>
      </c>
      <c r="AD364" s="8">
        <f t="shared" si="425"/>
        <v>0</v>
      </c>
      <c r="AG364" s="8">
        <f t="shared" si="426"/>
        <v>0</v>
      </c>
      <c r="AJ364" s="1">
        <v>129</v>
      </c>
      <c r="AK364" s="8">
        <v>1643</v>
      </c>
      <c r="AQ364" s="40">
        <f t="shared" si="414"/>
        <v>0</v>
      </c>
      <c r="AR364" s="40">
        <f t="shared" si="427"/>
        <v>0</v>
      </c>
      <c r="AS364" s="40">
        <f t="shared" si="415"/>
        <v>0</v>
      </c>
      <c r="AT364" s="41">
        <f t="shared" si="428"/>
        <v>0</v>
      </c>
      <c r="AU364" s="49"/>
      <c r="AV364" s="50">
        <f t="shared" si="416"/>
        <v>0</v>
      </c>
      <c r="AW364" s="51"/>
      <c r="AX364" s="51">
        <f t="shared" si="429"/>
        <v>0</v>
      </c>
      <c r="AY364" s="50">
        <f t="shared" si="417"/>
        <v>0</v>
      </c>
      <c r="AZ364" s="51"/>
      <c r="BA364" s="51">
        <f t="shared" si="430"/>
        <v>0</v>
      </c>
      <c r="BB364" s="50">
        <f t="shared" si="418"/>
        <v>0</v>
      </c>
      <c r="BC364" s="51"/>
      <c r="BD364" s="51">
        <f t="shared" si="431"/>
        <v>0</v>
      </c>
      <c r="BE364" s="50">
        <f t="shared" si="419"/>
        <v>0</v>
      </c>
      <c r="BF364" s="51"/>
      <c r="BG364" s="51">
        <f t="shared" si="432"/>
        <v>0</v>
      </c>
      <c r="BH364" s="50">
        <f t="shared" si="420"/>
        <v>0</v>
      </c>
      <c r="BS364" s="106">
        <f t="shared" si="433"/>
        <v>0</v>
      </c>
      <c r="BT364" s="111">
        <f t="shared" si="434"/>
        <v>0</v>
      </c>
      <c r="BU364" s="111">
        <f t="shared" si="435"/>
        <v>0</v>
      </c>
      <c r="BV364" s="111">
        <f t="shared" si="436"/>
        <v>0</v>
      </c>
      <c r="BW364" s="111">
        <f t="shared" si="437"/>
        <v>0</v>
      </c>
      <c r="BX364" s="111">
        <f t="shared" si="438"/>
        <v>0</v>
      </c>
      <c r="BY364" s="111">
        <f t="shared" si="439"/>
        <v>0</v>
      </c>
      <c r="BZ364" s="111">
        <f t="shared" si="440"/>
        <v>0</v>
      </c>
      <c r="CA364" s="115">
        <f t="shared" si="441"/>
        <v>0</v>
      </c>
    </row>
    <row r="365" spans="2:87" x14ac:dyDescent="0.25">
      <c r="C365" s="10" t="s">
        <v>29</v>
      </c>
      <c r="E365" s="1">
        <f t="shared" si="409"/>
        <v>0</v>
      </c>
      <c r="G365" s="8">
        <f t="shared" si="410"/>
        <v>0</v>
      </c>
      <c r="I365" s="25">
        <f t="shared" si="411"/>
        <v>0</v>
      </c>
      <c r="K365" s="18">
        <f t="shared" si="412"/>
        <v>0</v>
      </c>
      <c r="M365" s="25">
        <f t="shared" si="413"/>
        <v>0</v>
      </c>
      <c r="R365" s="8">
        <f t="shared" si="421"/>
        <v>0</v>
      </c>
      <c r="U365" s="8">
        <f t="shared" si="422"/>
        <v>0</v>
      </c>
      <c r="X365" s="8">
        <f t="shared" si="423"/>
        <v>0</v>
      </c>
      <c r="AA365" s="8">
        <f t="shared" si="424"/>
        <v>0</v>
      </c>
      <c r="AD365" s="8">
        <f t="shared" si="425"/>
        <v>0</v>
      </c>
      <c r="AG365" s="8">
        <f t="shared" si="426"/>
        <v>0</v>
      </c>
      <c r="AQ365" s="40">
        <f t="shared" si="414"/>
        <v>0</v>
      </c>
      <c r="AR365" s="40">
        <f t="shared" si="427"/>
        <v>0</v>
      </c>
      <c r="AS365" s="40">
        <f t="shared" si="415"/>
        <v>0</v>
      </c>
      <c r="AT365" s="41">
        <f t="shared" si="428"/>
        <v>0</v>
      </c>
      <c r="AU365" s="49"/>
      <c r="AV365" s="50">
        <f t="shared" si="416"/>
        <v>0</v>
      </c>
      <c r="AW365" s="51"/>
      <c r="AX365" s="51">
        <f t="shared" si="429"/>
        <v>0</v>
      </c>
      <c r="AY365" s="50">
        <f t="shared" si="417"/>
        <v>0</v>
      </c>
      <c r="AZ365" s="51"/>
      <c r="BA365" s="51">
        <f t="shared" si="430"/>
        <v>0</v>
      </c>
      <c r="BB365" s="50">
        <f t="shared" si="418"/>
        <v>0</v>
      </c>
      <c r="BC365" s="51"/>
      <c r="BD365" s="51">
        <f t="shared" si="431"/>
        <v>0</v>
      </c>
      <c r="BE365" s="50">
        <f t="shared" si="419"/>
        <v>0</v>
      </c>
      <c r="BF365" s="51"/>
      <c r="BG365" s="51">
        <f t="shared" si="432"/>
        <v>0</v>
      </c>
      <c r="BH365" s="50">
        <f t="shared" si="420"/>
        <v>0</v>
      </c>
      <c r="BS365" s="106">
        <f t="shared" si="433"/>
        <v>0</v>
      </c>
      <c r="BT365" s="111">
        <f t="shared" si="434"/>
        <v>0</v>
      </c>
      <c r="BU365" s="111">
        <f t="shared" si="435"/>
        <v>0</v>
      </c>
      <c r="BV365" s="111">
        <f t="shared" si="436"/>
        <v>0</v>
      </c>
      <c r="BW365" s="111">
        <f t="shared" si="437"/>
        <v>0</v>
      </c>
      <c r="BX365" s="111">
        <f t="shared" si="438"/>
        <v>0</v>
      </c>
      <c r="BY365" s="111">
        <f t="shared" si="439"/>
        <v>0</v>
      </c>
      <c r="BZ365" s="111">
        <f t="shared" si="440"/>
        <v>0</v>
      </c>
      <c r="CA365" s="115">
        <f t="shared" si="441"/>
        <v>0</v>
      </c>
    </row>
    <row r="366" spans="2:87" x14ac:dyDescent="0.25">
      <c r="C366" s="10" t="s">
        <v>30</v>
      </c>
      <c r="E366" s="1">
        <f t="shared" si="409"/>
        <v>0</v>
      </c>
      <c r="G366" s="8">
        <f t="shared" si="410"/>
        <v>0</v>
      </c>
      <c r="I366" s="25">
        <f t="shared" si="411"/>
        <v>0</v>
      </c>
      <c r="K366" s="18">
        <f t="shared" si="412"/>
        <v>0</v>
      </c>
      <c r="M366" s="25">
        <f t="shared" si="413"/>
        <v>0</v>
      </c>
      <c r="R366" s="8">
        <f t="shared" si="421"/>
        <v>0</v>
      </c>
      <c r="U366" s="8">
        <f t="shared" si="422"/>
        <v>0</v>
      </c>
      <c r="X366" s="8">
        <f t="shared" si="423"/>
        <v>0</v>
      </c>
      <c r="AA366" s="8">
        <f t="shared" si="424"/>
        <v>0</v>
      </c>
      <c r="AD366" s="8">
        <f t="shared" si="425"/>
        <v>0</v>
      </c>
      <c r="AG366" s="8">
        <f t="shared" si="426"/>
        <v>0</v>
      </c>
      <c r="AQ366" s="40">
        <f t="shared" si="414"/>
        <v>0</v>
      </c>
      <c r="AR366" s="40">
        <f t="shared" si="427"/>
        <v>0</v>
      </c>
      <c r="AS366" s="40">
        <f t="shared" si="415"/>
        <v>0</v>
      </c>
      <c r="AT366" s="41">
        <f t="shared" si="428"/>
        <v>0</v>
      </c>
      <c r="AU366" s="49"/>
      <c r="AV366" s="50">
        <f t="shared" si="416"/>
        <v>0</v>
      </c>
      <c r="AW366" s="51"/>
      <c r="AX366" s="51">
        <f t="shared" si="429"/>
        <v>0</v>
      </c>
      <c r="AY366" s="50">
        <f t="shared" si="417"/>
        <v>0</v>
      </c>
      <c r="AZ366" s="51"/>
      <c r="BA366" s="51">
        <f t="shared" si="430"/>
        <v>0</v>
      </c>
      <c r="BB366" s="50">
        <f t="shared" si="418"/>
        <v>0</v>
      </c>
      <c r="BC366" s="51"/>
      <c r="BD366" s="51">
        <f t="shared" si="431"/>
        <v>0</v>
      </c>
      <c r="BE366" s="50">
        <f t="shared" si="419"/>
        <v>0</v>
      </c>
      <c r="BF366" s="51"/>
      <c r="BG366" s="51">
        <f t="shared" si="432"/>
        <v>0</v>
      </c>
      <c r="BH366" s="50">
        <f t="shared" si="420"/>
        <v>0</v>
      </c>
      <c r="BS366" s="106">
        <f t="shared" si="433"/>
        <v>0</v>
      </c>
      <c r="BT366" s="111">
        <f t="shared" si="434"/>
        <v>0</v>
      </c>
      <c r="BU366" s="111">
        <f t="shared" si="435"/>
        <v>0</v>
      </c>
      <c r="BV366" s="111">
        <f t="shared" si="436"/>
        <v>0</v>
      </c>
      <c r="BW366" s="111">
        <f t="shared" si="437"/>
        <v>0</v>
      </c>
      <c r="BX366" s="111">
        <f t="shared" si="438"/>
        <v>0</v>
      </c>
      <c r="BY366" s="111">
        <f t="shared" si="439"/>
        <v>0</v>
      </c>
      <c r="BZ366" s="111">
        <f t="shared" si="440"/>
        <v>0</v>
      </c>
      <c r="CA366" s="115">
        <f t="shared" si="441"/>
        <v>0</v>
      </c>
    </row>
    <row r="367" spans="2:87" x14ac:dyDescent="0.25">
      <c r="C367" s="10" t="s">
        <v>10</v>
      </c>
      <c r="E367" s="1">
        <f t="shared" si="409"/>
        <v>0</v>
      </c>
      <c r="G367" s="8">
        <f t="shared" si="410"/>
        <v>0</v>
      </c>
      <c r="I367" s="25">
        <f t="shared" si="411"/>
        <v>0</v>
      </c>
      <c r="K367" s="18">
        <f t="shared" si="412"/>
        <v>0</v>
      </c>
      <c r="M367" s="25">
        <f t="shared" si="413"/>
        <v>0</v>
      </c>
      <c r="R367" s="8">
        <f t="shared" si="421"/>
        <v>0</v>
      </c>
      <c r="U367" s="8">
        <f t="shared" si="422"/>
        <v>0</v>
      </c>
      <c r="X367" s="8">
        <f t="shared" si="423"/>
        <v>0</v>
      </c>
      <c r="AA367" s="8">
        <f t="shared" si="424"/>
        <v>0</v>
      </c>
      <c r="AD367" s="8">
        <f t="shared" si="425"/>
        <v>0</v>
      </c>
      <c r="AG367" s="8">
        <f t="shared" si="426"/>
        <v>0</v>
      </c>
      <c r="AQ367" s="40">
        <f t="shared" si="414"/>
        <v>0</v>
      </c>
      <c r="AR367" s="40">
        <f t="shared" si="427"/>
        <v>0</v>
      </c>
      <c r="AS367" s="40">
        <f t="shared" si="415"/>
        <v>0</v>
      </c>
      <c r="AT367" s="41">
        <f t="shared" si="428"/>
        <v>0</v>
      </c>
      <c r="AU367" s="49"/>
      <c r="AV367" s="50">
        <f t="shared" si="416"/>
        <v>0</v>
      </c>
      <c r="AW367" s="51"/>
      <c r="AX367" s="51">
        <f t="shared" si="429"/>
        <v>0</v>
      </c>
      <c r="AY367" s="50">
        <f t="shared" si="417"/>
        <v>0</v>
      </c>
      <c r="AZ367" s="51"/>
      <c r="BA367" s="51">
        <f t="shared" si="430"/>
        <v>0</v>
      </c>
      <c r="BB367" s="50">
        <f t="shared" si="418"/>
        <v>0</v>
      </c>
      <c r="BC367" s="51"/>
      <c r="BD367" s="51">
        <f t="shared" si="431"/>
        <v>0</v>
      </c>
      <c r="BE367" s="50">
        <f t="shared" si="419"/>
        <v>0</v>
      </c>
      <c r="BF367" s="51"/>
      <c r="BG367" s="51">
        <f t="shared" si="432"/>
        <v>0</v>
      </c>
      <c r="BH367" s="50">
        <f t="shared" si="420"/>
        <v>0</v>
      </c>
      <c r="BS367" s="106">
        <f t="shared" si="433"/>
        <v>0</v>
      </c>
      <c r="BT367" s="111">
        <f t="shared" si="434"/>
        <v>0</v>
      </c>
      <c r="BU367" s="111">
        <f t="shared" si="435"/>
        <v>0</v>
      </c>
      <c r="BV367" s="111">
        <f t="shared" si="436"/>
        <v>0</v>
      </c>
      <c r="BW367" s="111">
        <f t="shared" si="437"/>
        <v>0</v>
      </c>
      <c r="BX367" s="111">
        <f t="shared" si="438"/>
        <v>0</v>
      </c>
      <c r="BY367" s="111">
        <f t="shared" si="439"/>
        <v>0</v>
      </c>
      <c r="BZ367" s="111">
        <f t="shared" si="440"/>
        <v>0</v>
      </c>
      <c r="CA367" s="115">
        <f t="shared" si="441"/>
        <v>0</v>
      </c>
    </row>
    <row r="368" spans="2:87" x14ac:dyDescent="0.25">
      <c r="C368" s="10" t="s">
        <v>35</v>
      </c>
      <c r="E368" s="1">
        <f t="shared" si="409"/>
        <v>0</v>
      </c>
      <c r="G368" s="8">
        <f t="shared" si="410"/>
        <v>0</v>
      </c>
      <c r="I368" s="25">
        <f t="shared" si="411"/>
        <v>0</v>
      </c>
      <c r="K368" s="18">
        <f t="shared" si="412"/>
        <v>0</v>
      </c>
      <c r="M368" s="25">
        <f t="shared" si="413"/>
        <v>0</v>
      </c>
      <c r="R368" s="8">
        <f t="shared" si="421"/>
        <v>0</v>
      </c>
      <c r="U368" s="8">
        <f t="shared" si="422"/>
        <v>0</v>
      </c>
      <c r="X368" s="8">
        <f t="shared" si="423"/>
        <v>0</v>
      </c>
      <c r="AA368" s="8">
        <f t="shared" si="424"/>
        <v>0</v>
      </c>
      <c r="AD368" s="8">
        <f t="shared" si="425"/>
        <v>0</v>
      </c>
      <c r="AG368" s="8">
        <f t="shared" si="426"/>
        <v>0</v>
      </c>
      <c r="AQ368" s="40">
        <f t="shared" si="414"/>
        <v>0</v>
      </c>
      <c r="AR368" s="40">
        <f t="shared" si="427"/>
        <v>0</v>
      </c>
      <c r="AS368" s="40">
        <f t="shared" si="415"/>
        <v>0</v>
      </c>
      <c r="AT368" s="41">
        <f t="shared" si="428"/>
        <v>0</v>
      </c>
      <c r="AU368" s="49"/>
      <c r="AV368" s="50">
        <f t="shared" si="416"/>
        <v>0</v>
      </c>
      <c r="AW368" s="51"/>
      <c r="AX368" s="51">
        <f t="shared" si="429"/>
        <v>0</v>
      </c>
      <c r="AY368" s="50">
        <f t="shared" si="417"/>
        <v>0</v>
      </c>
      <c r="AZ368" s="51"/>
      <c r="BA368" s="51">
        <f t="shared" si="430"/>
        <v>0</v>
      </c>
      <c r="BB368" s="50">
        <f t="shared" si="418"/>
        <v>0</v>
      </c>
      <c r="BC368" s="51"/>
      <c r="BD368" s="51">
        <f t="shared" si="431"/>
        <v>0</v>
      </c>
      <c r="BE368" s="50">
        <f t="shared" si="419"/>
        <v>0</v>
      </c>
      <c r="BF368" s="51"/>
      <c r="BG368" s="51">
        <f t="shared" si="432"/>
        <v>0</v>
      </c>
      <c r="BH368" s="50">
        <f t="shared" si="420"/>
        <v>0</v>
      </c>
      <c r="BS368" s="106">
        <f t="shared" si="433"/>
        <v>0</v>
      </c>
      <c r="BT368" s="111">
        <f t="shared" si="434"/>
        <v>0</v>
      </c>
      <c r="BU368" s="111">
        <f t="shared" si="435"/>
        <v>0</v>
      </c>
      <c r="BV368" s="111">
        <f t="shared" si="436"/>
        <v>0</v>
      </c>
      <c r="BW368" s="111">
        <f t="shared" si="437"/>
        <v>0</v>
      </c>
      <c r="BX368" s="111">
        <f t="shared" si="438"/>
        <v>0</v>
      </c>
      <c r="BY368" s="111">
        <f t="shared" si="439"/>
        <v>0</v>
      </c>
      <c r="BZ368" s="111">
        <f t="shared" si="440"/>
        <v>0</v>
      </c>
      <c r="CA368" s="115">
        <f t="shared" si="441"/>
        <v>0</v>
      </c>
    </row>
    <row r="369" spans="1:87" x14ac:dyDescent="0.25">
      <c r="C369" s="10" t="s">
        <v>36</v>
      </c>
      <c r="E369" s="1">
        <f t="shared" si="409"/>
        <v>0</v>
      </c>
      <c r="G369" s="8">
        <f t="shared" si="410"/>
        <v>0</v>
      </c>
      <c r="I369" s="25">
        <f t="shared" si="411"/>
        <v>0</v>
      </c>
      <c r="J369" s="1">
        <v>4.9099999999999998E-2</v>
      </c>
      <c r="K369" s="18">
        <f t="shared" si="412"/>
        <v>2.2943925233644857E-2</v>
      </c>
      <c r="M369" s="25">
        <f t="shared" si="413"/>
        <v>0</v>
      </c>
      <c r="R369" s="8">
        <f t="shared" si="421"/>
        <v>0</v>
      </c>
      <c r="U369" s="8">
        <f t="shared" si="422"/>
        <v>0</v>
      </c>
      <c r="X369" s="8">
        <f t="shared" si="423"/>
        <v>0</v>
      </c>
      <c r="AA369" s="8">
        <f t="shared" si="424"/>
        <v>0</v>
      </c>
      <c r="AD369" s="8">
        <f t="shared" si="425"/>
        <v>0</v>
      </c>
      <c r="AG369" s="8">
        <f t="shared" si="426"/>
        <v>0</v>
      </c>
      <c r="AQ369" s="40">
        <f t="shared" si="414"/>
        <v>0</v>
      </c>
      <c r="AR369" s="40">
        <f t="shared" si="427"/>
        <v>0</v>
      </c>
      <c r="AS369" s="40">
        <f t="shared" si="415"/>
        <v>0</v>
      </c>
      <c r="AT369" s="41">
        <f t="shared" si="428"/>
        <v>0</v>
      </c>
      <c r="AU369" s="49"/>
      <c r="AV369" s="50">
        <f t="shared" si="416"/>
        <v>0</v>
      </c>
      <c r="AW369" s="51"/>
      <c r="AX369" s="51">
        <f t="shared" si="429"/>
        <v>0</v>
      </c>
      <c r="AY369" s="50">
        <f t="shared" si="417"/>
        <v>0</v>
      </c>
      <c r="AZ369" s="51"/>
      <c r="BA369" s="51">
        <f t="shared" si="430"/>
        <v>0</v>
      </c>
      <c r="BB369" s="50">
        <f t="shared" si="418"/>
        <v>0</v>
      </c>
      <c r="BC369" s="51"/>
      <c r="BD369" s="51">
        <f t="shared" si="431"/>
        <v>0</v>
      </c>
      <c r="BE369" s="50">
        <f t="shared" si="419"/>
        <v>0</v>
      </c>
      <c r="BF369" s="51"/>
      <c r="BG369" s="51">
        <f t="shared" si="432"/>
        <v>0</v>
      </c>
      <c r="BH369" s="50">
        <f t="shared" si="420"/>
        <v>0</v>
      </c>
      <c r="BS369" s="106">
        <f t="shared" si="433"/>
        <v>0</v>
      </c>
      <c r="BT369" s="111">
        <f t="shared" si="434"/>
        <v>0</v>
      </c>
      <c r="BU369" s="111">
        <f t="shared" si="435"/>
        <v>0</v>
      </c>
      <c r="BV369" s="111">
        <f t="shared" si="436"/>
        <v>0</v>
      </c>
      <c r="BW369" s="111">
        <f t="shared" si="437"/>
        <v>0</v>
      </c>
      <c r="BX369" s="111">
        <f t="shared" si="438"/>
        <v>0</v>
      </c>
      <c r="BY369" s="111">
        <f t="shared" si="439"/>
        <v>0</v>
      </c>
      <c r="BZ369" s="111">
        <f t="shared" si="440"/>
        <v>0</v>
      </c>
      <c r="CA369" s="115">
        <f t="shared" si="441"/>
        <v>0</v>
      </c>
    </row>
    <row r="370" spans="1:87" x14ac:dyDescent="0.25">
      <c r="A370" s="5" t="s">
        <v>23</v>
      </c>
      <c r="B370" s="5" t="s">
        <v>9</v>
      </c>
      <c r="C370" s="10" t="s">
        <v>31</v>
      </c>
      <c r="D370" s="1">
        <v>2.9</v>
      </c>
      <c r="E370" s="1">
        <f t="shared" si="409"/>
        <v>3.1624863685932384E-9</v>
      </c>
      <c r="F370" s="1">
        <v>1.3</v>
      </c>
      <c r="G370" s="8">
        <f t="shared" si="410"/>
        <v>1.4176663031624862E-9</v>
      </c>
      <c r="H370" s="1">
        <v>6.9400000000000003E-2</v>
      </c>
      <c r="I370" s="25">
        <f t="shared" si="411"/>
        <v>3.5121457489878545E-5</v>
      </c>
      <c r="J370" s="1">
        <v>9.2399999999999996E-2</v>
      </c>
      <c r="K370" s="18">
        <f t="shared" si="412"/>
        <v>4.3177570093457941E-2</v>
      </c>
      <c r="L370" s="1">
        <v>8.3900000000000002E-2</v>
      </c>
      <c r="M370" s="25">
        <f t="shared" si="413"/>
        <v>3.9205607476635512E-2</v>
      </c>
      <c r="N370" s="1" t="s">
        <v>43</v>
      </c>
      <c r="P370" s="1">
        <v>1115</v>
      </c>
      <c r="Q370" s="1">
        <v>695</v>
      </c>
      <c r="R370" s="8">
        <f t="shared" si="421"/>
        <v>420</v>
      </c>
      <c r="S370" s="1">
        <v>1003</v>
      </c>
      <c r="T370" s="1">
        <v>612</v>
      </c>
      <c r="U370" s="8">
        <f t="shared" si="422"/>
        <v>391</v>
      </c>
      <c r="V370" s="1">
        <v>1207</v>
      </c>
      <c r="W370" s="1">
        <v>759</v>
      </c>
      <c r="X370" s="8">
        <f t="shared" si="423"/>
        <v>448</v>
      </c>
      <c r="AA370" s="8">
        <f t="shared" si="424"/>
        <v>0</v>
      </c>
      <c r="AD370" s="8">
        <f t="shared" si="425"/>
        <v>0</v>
      </c>
      <c r="AG370" s="8">
        <f t="shared" si="426"/>
        <v>0</v>
      </c>
      <c r="AH370" s="1">
        <v>137</v>
      </c>
      <c r="AI370" s="8">
        <v>1427</v>
      </c>
      <c r="AJ370" s="1">
        <v>131</v>
      </c>
      <c r="AK370" s="8">
        <v>1644</v>
      </c>
      <c r="AL370" s="1">
        <v>107</v>
      </c>
      <c r="AM370" s="8">
        <v>1863</v>
      </c>
      <c r="AP370" s="1">
        <v>65.5</v>
      </c>
      <c r="AQ370" s="40">
        <f t="shared" si="414"/>
        <v>6.6028225806451619</v>
      </c>
      <c r="AR370" s="40">
        <f t="shared" si="427"/>
        <v>45.852934587813621</v>
      </c>
      <c r="AS370" s="40">
        <f t="shared" si="415"/>
        <v>11.885080645161292</v>
      </c>
      <c r="AT370" s="41">
        <f t="shared" si="428"/>
        <v>82.535282258064527</v>
      </c>
      <c r="AU370" s="49">
        <v>1.7</v>
      </c>
      <c r="AV370" s="50">
        <f t="shared" si="416"/>
        <v>3.4693877551020407</v>
      </c>
      <c r="AW370" s="51">
        <v>3.2</v>
      </c>
      <c r="AX370" s="51">
        <f t="shared" si="429"/>
        <v>1.5000000000000002</v>
      </c>
      <c r="AY370" s="50">
        <f t="shared" si="417"/>
        <v>3.0612244897959187</v>
      </c>
      <c r="AZ370" s="51">
        <v>3.5</v>
      </c>
      <c r="BA370" s="51">
        <f t="shared" si="430"/>
        <v>1.8</v>
      </c>
      <c r="BB370" s="50">
        <f t="shared" si="418"/>
        <v>3.6734693877551021</v>
      </c>
      <c r="BC370" s="51">
        <v>3.5</v>
      </c>
      <c r="BD370" s="51">
        <f t="shared" si="431"/>
        <v>1.8</v>
      </c>
      <c r="BE370" s="50">
        <f t="shared" si="419"/>
        <v>3.6734693877551021</v>
      </c>
      <c r="BF370" s="51">
        <v>2.5</v>
      </c>
      <c r="BG370" s="51">
        <f t="shared" si="432"/>
        <v>0.8</v>
      </c>
      <c r="BH370" s="50">
        <f t="shared" si="420"/>
        <v>1.6326530612244898</v>
      </c>
      <c r="BI370" s="1">
        <v>21.5</v>
      </c>
      <c r="BJ370" s="106">
        <v>2.4039999999999999</v>
      </c>
      <c r="BK370" s="111">
        <v>5.0419999999999998</v>
      </c>
      <c r="BL370" s="111">
        <v>3.4009999999999998</v>
      </c>
      <c r="BM370" s="111">
        <v>6.3209999999999997</v>
      </c>
      <c r="BN370" s="111">
        <v>9.8409999999999993</v>
      </c>
      <c r="BO370" s="111">
        <v>8.48</v>
      </c>
      <c r="BP370" s="111">
        <v>12.4</v>
      </c>
      <c r="BQ370" s="111">
        <v>19.399999999999999</v>
      </c>
      <c r="BR370" s="111">
        <v>23.8</v>
      </c>
      <c r="BS370" s="106">
        <f t="shared" si="433"/>
        <v>1.46</v>
      </c>
      <c r="BT370" s="111">
        <f t="shared" si="434"/>
        <v>3.5199999999999996</v>
      </c>
      <c r="BU370" s="111">
        <f t="shared" si="435"/>
        <v>4.9799999999999995</v>
      </c>
      <c r="BV370" s="111">
        <f t="shared" si="436"/>
        <v>2.1590000000000007</v>
      </c>
      <c r="BW370" s="111">
        <f t="shared" si="437"/>
        <v>3.6190000000000007</v>
      </c>
      <c r="BX370" s="111">
        <f t="shared" si="438"/>
        <v>6.9999999999999982</v>
      </c>
      <c r="BY370" s="111">
        <f t="shared" si="439"/>
        <v>5.4000000000000021</v>
      </c>
      <c r="BZ370" s="111">
        <f t="shared" si="440"/>
        <v>1.1599999999999984</v>
      </c>
      <c r="CA370" s="115">
        <f t="shared" si="441"/>
        <v>4.4000000000000021</v>
      </c>
      <c r="CB370" s="122">
        <f>BK370/$BJ370</f>
        <v>2.0973377703826954</v>
      </c>
      <c r="CC370" s="122">
        <f t="shared" ref="CC370" si="470">BL370/$BJ370</f>
        <v>1.4147254575707155</v>
      </c>
      <c r="CD370" s="122">
        <f t="shared" ref="CD370" si="471">BM370/$BJ370</f>
        <v>2.6293677204658903</v>
      </c>
      <c r="CE370" s="122">
        <f t="shared" ref="CE370" si="472">BN370/$BJ370</f>
        <v>4.0935940099833612</v>
      </c>
      <c r="CF370" s="122">
        <f t="shared" ref="CF370" si="473">BO370/$BJ370</f>
        <v>3.527454242928453</v>
      </c>
      <c r="CG370" s="122">
        <f t="shared" ref="CG370" si="474">BP370/$BJ370</f>
        <v>5.158069883527455</v>
      </c>
      <c r="CH370" s="122">
        <f t="shared" ref="CH370" si="475">BQ370/$BJ370</f>
        <v>8.0698835274542429</v>
      </c>
      <c r="CI370" s="92">
        <f t="shared" ref="CI370" si="476">BR370/$BJ370</f>
        <v>9.9001663893510816</v>
      </c>
    </row>
    <row r="371" spans="1:87" x14ac:dyDescent="0.25">
      <c r="C371" s="10" t="s">
        <v>32</v>
      </c>
      <c r="D371" s="1">
        <v>2.9</v>
      </c>
      <c r="E371" s="1">
        <f t="shared" si="409"/>
        <v>3.1624863685932384E-9</v>
      </c>
      <c r="F371" s="1">
        <v>1.2</v>
      </c>
      <c r="G371" s="8">
        <f t="shared" si="410"/>
        <v>1.3086150490730641E-9</v>
      </c>
      <c r="H371" s="1">
        <v>6.9900000000000004E-2</v>
      </c>
      <c r="I371" s="25">
        <f t="shared" si="411"/>
        <v>3.5374493927125509E-5</v>
      </c>
      <c r="J371" s="1">
        <v>8.9899999999999994E-2</v>
      </c>
      <c r="K371" s="18">
        <f t="shared" si="412"/>
        <v>4.2009345794392521E-2</v>
      </c>
      <c r="L371" s="1">
        <v>8.3900000000000002E-2</v>
      </c>
      <c r="M371" s="25">
        <f t="shared" si="413"/>
        <v>3.9205607476635512E-2</v>
      </c>
      <c r="P371" s="1">
        <v>1124</v>
      </c>
      <c r="Q371" s="1">
        <v>685</v>
      </c>
      <c r="R371" s="8">
        <f t="shared" si="421"/>
        <v>439</v>
      </c>
      <c r="S371" s="1">
        <v>1009</v>
      </c>
      <c r="T371" s="1">
        <v>608</v>
      </c>
      <c r="U371" s="8">
        <f t="shared" si="422"/>
        <v>401</v>
      </c>
      <c r="V371" s="1">
        <v>1222</v>
      </c>
      <c r="W371" s="1">
        <v>744</v>
      </c>
      <c r="X371" s="8">
        <f t="shared" si="423"/>
        <v>478</v>
      </c>
      <c r="AA371" s="8">
        <f t="shared" si="424"/>
        <v>0</v>
      </c>
      <c r="AD371" s="8">
        <f t="shared" si="425"/>
        <v>0</v>
      </c>
      <c r="AG371" s="8">
        <f t="shared" si="426"/>
        <v>0</v>
      </c>
      <c r="AH371" s="1">
        <v>170</v>
      </c>
      <c r="AI371" s="8">
        <v>1386</v>
      </c>
      <c r="AJ371" s="1">
        <v>157</v>
      </c>
      <c r="AK371" s="8">
        <v>1614</v>
      </c>
      <c r="AL371" s="1">
        <v>131</v>
      </c>
      <c r="AM371" s="8">
        <v>1830</v>
      </c>
      <c r="AQ371" s="40">
        <f t="shared" si="414"/>
        <v>0</v>
      </c>
      <c r="AR371" s="40">
        <f t="shared" si="427"/>
        <v>0</v>
      </c>
      <c r="AS371" s="40">
        <f t="shared" si="415"/>
        <v>0</v>
      </c>
      <c r="AT371" s="41">
        <f t="shared" si="428"/>
        <v>0</v>
      </c>
      <c r="AU371" s="49"/>
      <c r="AV371" s="50">
        <f t="shared" si="416"/>
        <v>0</v>
      </c>
      <c r="AW371" s="51"/>
      <c r="AX371" s="51">
        <f t="shared" si="429"/>
        <v>0</v>
      </c>
      <c r="AY371" s="50">
        <f t="shared" si="417"/>
        <v>0</v>
      </c>
      <c r="AZ371" s="51"/>
      <c r="BA371" s="51">
        <f t="shared" si="430"/>
        <v>0</v>
      </c>
      <c r="BB371" s="50">
        <f t="shared" si="418"/>
        <v>0</v>
      </c>
      <c r="BC371" s="51"/>
      <c r="BD371" s="51">
        <f t="shared" si="431"/>
        <v>0</v>
      </c>
      <c r="BE371" s="50">
        <f t="shared" si="419"/>
        <v>0</v>
      </c>
      <c r="BF371" s="51"/>
      <c r="BG371" s="51">
        <f t="shared" si="432"/>
        <v>0</v>
      </c>
      <c r="BH371" s="50">
        <f t="shared" si="420"/>
        <v>0</v>
      </c>
      <c r="BS371" s="106">
        <f t="shared" si="433"/>
        <v>0</v>
      </c>
      <c r="BT371" s="111">
        <f t="shared" si="434"/>
        <v>0</v>
      </c>
      <c r="BU371" s="111">
        <f t="shared" si="435"/>
        <v>0</v>
      </c>
      <c r="BV371" s="111">
        <f t="shared" si="436"/>
        <v>0</v>
      </c>
      <c r="BW371" s="111">
        <f t="shared" si="437"/>
        <v>0</v>
      </c>
      <c r="BX371" s="111">
        <f t="shared" si="438"/>
        <v>0</v>
      </c>
      <c r="BY371" s="111">
        <f t="shared" si="439"/>
        <v>0</v>
      </c>
      <c r="BZ371" s="111">
        <f t="shared" si="440"/>
        <v>0</v>
      </c>
      <c r="CA371" s="115">
        <f t="shared" si="441"/>
        <v>0</v>
      </c>
    </row>
    <row r="372" spans="1:87" x14ac:dyDescent="0.25">
      <c r="C372" s="10" t="s">
        <v>33</v>
      </c>
      <c r="D372" s="1">
        <v>3</v>
      </c>
      <c r="E372" s="1">
        <f t="shared" si="409"/>
        <v>3.2715376226826611E-9</v>
      </c>
      <c r="F372" s="1">
        <v>1.1000000000000001</v>
      </c>
      <c r="G372" s="8">
        <f t="shared" si="410"/>
        <v>1.1995637949836423E-9</v>
      </c>
      <c r="I372" s="25">
        <f t="shared" si="411"/>
        <v>0</v>
      </c>
      <c r="J372" s="1">
        <v>9.2399999999999996E-2</v>
      </c>
      <c r="K372" s="18">
        <f t="shared" si="412"/>
        <v>4.3177570093457941E-2</v>
      </c>
      <c r="L372" s="1">
        <v>8.48E-2</v>
      </c>
      <c r="M372" s="25">
        <f t="shared" si="413"/>
        <v>3.9626168224299062E-2</v>
      </c>
      <c r="R372" s="8">
        <f t="shared" si="421"/>
        <v>0</v>
      </c>
      <c r="U372" s="8">
        <f t="shared" si="422"/>
        <v>0</v>
      </c>
      <c r="X372" s="8">
        <f t="shared" si="423"/>
        <v>0</v>
      </c>
      <c r="Y372" s="31">
        <v>792</v>
      </c>
      <c r="Z372" s="32">
        <v>772</v>
      </c>
      <c r="AA372" s="8">
        <f t="shared" si="424"/>
        <v>782</v>
      </c>
      <c r="AB372" s="1">
        <v>880</v>
      </c>
      <c r="AC372" s="32">
        <v>860</v>
      </c>
      <c r="AD372" s="8">
        <f t="shared" si="425"/>
        <v>870</v>
      </c>
      <c r="AE372" s="1">
        <v>970</v>
      </c>
      <c r="AF372" s="1">
        <v>952</v>
      </c>
      <c r="AG372" s="8">
        <f t="shared" si="426"/>
        <v>961</v>
      </c>
      <c r="AH372" s="1">
        <v>130</v>
      </c>
      <c r="AI372" s="8">
        <v>1435</v>
      </c>
      <c r="AJ372" s="1">
        <v>122</v>
      </c>
      <c r="AK372" s="8">
        <v>1654</v>
      </c>
      <c r="AL372" s="1">
        <v>105</v>
      </c>
      <c r="AM372" s="8">
        <v>1867</v>
      </c>
      <c r="AQ372" s="40">
        <f t="shared" si="414"/>
        <v>0</v>
      </c>
      <c r="AR372" s="40">
        <f t="shared" si="427"/>
        <v>0</v>
      </c>
      <c r="AS372" s="40">
        <f t="shared" si="415"/>
        <v>0</v>
      </c>
      <c r="AT372" s="41">
        <f t="shared" si="428"/>
        <v>0</v>
      </c>
      <c r="AU372" s="49"/>
      <c r="AV372" s="50">
        <f t="shared" si="416"/>
        <v>0</v>
      </c>
      <c r="AW372" s="51"/>
      <c r="AX372" s="51">
        <f t="shared" si="429"/>
        <v>0</v>
      </c>
      <c r="AY372" s="50">
        <f t="shared" si="417"/>
        <v>0</v>
      </c>
      <c r="AZ372" s="51"/>
      <c r="BA372" s="51">
        <f t="shared" si="430"/>
        <v>0</v>
      </c>
      <c r="BB372" s="50">
        <f t="shared" si="418"/>
        <v>0</v>
      </c>
      <c r="BC372" s="51"/>
      <c r="BD372" s="51">
        <f t="shared" si="431"/>
        <v>0</v>
      </c>
      <c r="BE372" s="50">
        <f t="shared" si="419"/>
        <v>0</v>
      </c>
      <c r="BF372" s="51"/>
      <c r="BG372" s="51">
        <f t="shared" si="432"/>
        <v>0</v>
      </c>
      <c r="BH372" s="50">
        <f t="shared" si="420"/>
        <v>0</v>
      </c>
      <c r="BS372" s="106">
        <f t="shared" si="433"/>
        <v>0</v>
      </c>
      <c r="BT372" s="111">
        <f t="shared" si="434"/>
        <v>0</v>
      </c>
      <c r="BU372" s="111">
        <f t="shared" si="435"/>
        <v>0</v>
      </c>
      <c r="BV372" s="111">
        <f t="shared" si="436"/>
        <v>0</v>
      </c>
      <c r="BW372" s="111">
        <f t="shared" si="437"/>
        <v>0</v>
      </c>
      <c r="BX372" s="111">
        <f t="shared" si="438"/>
        <v>0</v>
      </c>
      <c r="BY372" s="111">
        <f t="shared" si="439"/>
        <v>0</v>
      </c>
      <c r="BZ372" s="111">
        <f t="shared" si="440"/>
        <v>0</v>
      </c>
      <c r="CA372" s="115">
        <f t="shared" si="441"/>
        <v>0</v>
      </c>
    </row>
    <row r="373" spans="1:87" x14ac:dyDescent="0.25">
      <c r="C373" s="10" t="s">
        <v>34</v>
      </c>
      <c r="D373" s="1">
        <v>3.1</v>
      </c>
      <c r="E373" s="1">
        <f t="shared" si="409"/>
        <v>3.3805888767720829E-9</v>
      </c>
      <c r="F373" s="1">
        <v>1.2</v>
      </c>
      <c r="G373" s="8">
        <f t="shared" si="410"/>
        <v>1.3086150490730641E-9</v>
      </c>
      <c r="I373" s="25">
        <f t="shared" si="411"/>
        <v>0</v>
      </c>
      <c r="J373" s="1">
        <v>9.0499999999999997E-2</v>
      </c>
      <c r="K373" s="18">
        <f t="shared" si="412"/>
        <v>4.2289719626168218E-2</v>
      </c>
      <c r="L373" s="1">
        <v>8.4099999999999994E-2</v>
      </c>
      <c r="M373" s="25">
        <f t="shared" si="413"/>
        <v>3.929906542056074E-2</v>
      </c>
      <c r="R373" s="8">
        <f t="shared" si="421"/>
        <v>0</v>
      </c>
      <c r="U373" s="8">
        <f t="shared" si="422"/>
        <v>0</v>
      </c>
      <c r="X373" s="8">
        <f t="shared" si="423"/>
        <v>0</v>
      </c>
      <c r="Y373" s="31">
        <v>792</v>
      </c>
      <c r="Z373" s="32">
        <v>772</v>
      </c>
      <c r="AA373" s="8">
        <f t="shared" si="424"/>
        <v>782</v>
      </c>
      <c r="AB373" s="1">
        <v>874</v>
      </c>
      <c r="AC373" s="32">
        <v>856</v>
      </c>
      <c r="AD373" s="8">
        <f t="shared" si="425"/>
        <v>865</v>
      </c>
      <c r="AE373" s="1">
        <v>984</v>
      </c>
      <c r="AF373" s="1">
        <v>968</v>
      </c>
      <c r="AG373" s="8">
        <f t="shared" si="426"/>
        <v>976</v>
      </c>
      <c r="AH373" s="1">
        <v>132</v>
      </c>
      <c r="AI373" s="8">
        <v>1432</v>
      </c>
      <c r="AJ373" s="1">
        <v>123</v>
      </c>
      <c r="AK373" s="8">
        <v>1651</v>
      </c>
      <c r="AL373" s="1">
        <v>105</v>
      </c>
      <c r="AM373" s="8">
        <v>1866</v>
      </c>
      <c r="AQ373" s="40">
        <f t="shared" si="414"/>
        <v>0</v>
      </c>
      <c r="AR373" s="40">
        <f t="shared" si="427"/>
        <v>0</v>
      </c>
      <c r="AS373" s="40">
        <f t="shared" si="415"/>
        <v>0</v>
      </c>
      <c r="AT373" s="41">
        <f t="shared" si="428"/>
        <v>0</v>
      </c>
      <c r="AU373" s="49"/>
      <c r="AV373" s="50">
        <f t="shared" si="416"/>
        <v>0</v>
      </c>
      <c r="AW373" s="51"/>
      <c r="AX373" s="51">
        <f t="shared" si="429"/>
        <v>0</v>
      </c>
      <c r="AY373" s="50">
        <f t="shared" si="417"/>
        <v>0</v>
      </c>
      <c r="AZ373" s="51"/>
      <c r="BA373" s="51">
        <f t="shared" si="430"/>
        <v>0</v>
      </c>
      <c r="BB373" s="50">
        <f t="shared" si="418"/>
        <v>0</v>
      </c>
      <c r="BC373" s="51"/>
      <c r="BD373" s="51">
        <f t="shared" si="431"/>
        <v>0</v>
      </c>
      <c r="BE373" s="50">
        <f t="shared" si="419"/>
        <v>0</v>
      </c>
      <c r="BF373" s="51"/>
      <c r="BG373" s="51">
        <f t="shared" si="432"/>
        <v>0</v>
      </c>
      <c r="BH373" s="50">
        <f t="shared" si="420"/>
        <v>0</v>
      </c>
      <c r="BS373" s="106">
        <f t="shared" si="433"/>
        <v>0</v>
      </c>
      <c r="BT373" s="111">
        <f t="shared" si="434"/>
        <v>0</v>
      </c>
      <c r="BU373" s="111">
        <f t="shared" si="435"/>
        <v>0</v>
      </c>
      <c r="BV373" s="111">
        <f t="shared" si="436"/>
        <v>0</v>
      </c>
      <c r="BW373" s="111">
        <f t="shared" si="437"/>
        <v>0</v>
      </c>
      <c r="BX373" s="111">
        <f t="shared" si="438"/>
        <v>0</v>
      </c>
      <c r="BY373" s="111">
        <f t="shared" si="439"/>
        <v>0</v>
      </c>
      <c r="BZ373" s="111">
        <f t="shared" si="440"/>
        <v>0</v>
      </c>
      <c r="CA373" s="115">
        <f t="shared" si="441"/>
        <v>0</v>
      </c>
    </row>
    <row r="374" spans="1:87" x14ac:dyDescent="0.25">
      <c r="C374" s="10" t="s">
        <v>29</v>
      </c>
      <c r="D374" s="1">
        <v>3</v>
      </c>
      <c r="E374" s="1">
        <f t="shared" si="409"/>
        <v>3.2715376226826611E-9</v>
      </c>
      <c r="F374" s="1">
        <v>1.2</v>
      </c>
      <c r="G374" s="8">
        <f t="shared" si="410"/>
        <v>1.3086150490730641E-9</v>
      </c>
      <c r="I374" s="25">
        <f t="shared" si="411"/>
        <v>0</v>
      </c>
      <c r="K374" s="18">
        <f t="shared" si="412"/>
        <v>0</v>
      </c>
      <c r="M374" s="25">
        <f t="shared" si="413"/>
        <v>0</v>
      </c>
      <c r="R374" s="8">
        <f t="shared" si="421"/>
        <v>0</v>
      </c>
      <c r="U374" s="8">
        <f t="shared" si="422"/>
        <v>0</v>
      </c>
      <c r="X374" s="8">
        <f t="shared" si="423"/>
        <v>0</v>
      </c>
      <c r="AA374" s="8">
        <f t="shared" si="424"/>
        <v>0</v>
      </c>
      <c r="AD374" s="8">
        <f t="shared" si="425"/>
        <v>0</v>
      </c>
      <c r="AG374" s="8">
        <f t="shared" si="426"/>
        <v>0</v>
      </c>
      <c r="AQ374" s="40">
        <f t="shared" si="414"/>
        <v>0</v>
      </c>
      <c r="AR374" s="40">
        <f t="shared" si="427"/>
        <v>0</v>
      </c>
      <c r="AS374" s="40">
        <f t="shared" si="415"/>
        <v>0</v>
      </c>
      <c r="AT374" s="41">
        <f t="shared" si="428"/>
        <v>0</v>
      </c>
      <c r="AU374" s="49"/>
      <c r="AV374" s="50">
        <f t="shared" si="416"/>
        <v>0</v>
      </c>
      <c r="AW374" s="51"/>
      <c r="AX374" s="51">
        <f t="shared" si="429"/>
        <v>0</v>
      </c>
      <c r="AY374" s="50">
        <f t="shared" si="417"/>
        <v>0</v>
      </c>
      <c r="AZ374" s="51"/>
      <c r="BA374" s="51">
        <f t="shared" si="430"/>
        <v>0</v>
      </c>
      <c r="BB374" s="50">
        <f t="shared" si="418"/>
        <v>0</v>
      </c>
      <c r="BC374" s="51"/>
      <c r="BD374" s="51">
        <f t="shared" si="431"/>
        <v>0</v>
      </c>
      <c r="BE374" s="50">
        <f t="shared" si="419"/>
        <v>0</v>
      </c>
      <c r="BF374" s="51"/>
      <c r="BG374" s="51">
        <f t="shared" si="432"/>
        <v>0</v>
      </c>
      <c r="BH374" s="50">
        <f t="shared" si="420"/>
        <v>0</v>
      </c>
      <c r="BS374" s="106">
        <f t="shared" si="433"/>
        <v>0</v>
      </c>
      <c r="BT374" s="111">
        <f t="shared" si="434"/>
        <v>0</v>
      </c>
      <c r="BU374" s="111">
        <f t="shared" si="435"/>
        <v>0</v>
      </c>
      <c r="BV374" s="111">
        <f t="shared" si="436"/>
        <v>0</v>
      </c>
      <c r="BW374" s="111">
        <f t="shared" si="437"/>
        <v>0</v>
      </c>
      <c r="BX374" s="111">
        <f t="shared" si="438"/>
        <v>0</v>
      </c>
      <c r="BY374" s="111">
        <f t="shared" si="439"/>
        <v>0</v>
      </c>
      <c r="BZ374" s="111">
        <f t="shared" si="440"/>
        <v>0</v>
      </c>
      <c r="CA374" s="115">
        <f t="shared" si="441"/>
        <v>0</v>
      </c>
    </row>
    <row r="375" spans="1:87" x14ac:dyDescent="0.25">
      <c r="C375" s="10" t="s">
        <v>30</v>
      </c>
      <c r="E375" s="1">
        <f t="shared" si="409"/>
        <v>0</v>
      </c>
      <c r="F375" s="26" t="s">
        <v>94</v>
      </c>
      <c r="G375" s="52" t="e">
        <f t="shared" si="410"/>
        <v>#VALUE!</v>
      </c>
      <c r="I375" s="25">
        <f t="shared" si="411"/>
        <v>0</v>
      </c>
      <c r="K375" s="18">
        <f t="shared" si="412"/>
        <v>0</v>
      </c>
      <c r="M375" s="25">
        <f t="shared" si="413"/>
        <v>0</v>
      </c>
      <c r="R375" s="8">
        <f t="shared" si="421"/>
        <v>0</v>
      </c>
      <c r="U375" s="8">
        <f t="shared" si="422"/>
        <v>0</v>
      </c>
      <c r="X375" s="8">
        <f t="shared" si="423"/>
        <v>0</v>
      </c>
      <c r="AA375" s="8">
        <f t="shared" si="424"/>
        <v>0</v>
      </c>
      <c r="AD375" s="8">
        <f t="shared" si="425"/>
        <v>0</v>
      </c>
      <c r="AG375" s="8">
        <f t="shared" si="426"/>
        <v>0</v>
      </c>
      <c r="AQ375" s="40">
        <f t="shared" si="414"/>
        <v>0</v>
      </c>
      <c r="AR375" s="40">
        <f t="shared" si="427"/>
        <v>0</v>
      </c>
      <c r="AS375" s="40">
        <f t="shared" si="415"/>
        <v>0</v>
      </c>
      <c r="AT375" s="41">
        <f t="shared" si="428"/>
        <v>0</v>
      </c>
      <c r="AU375" s="49"/>
      <c r="AV375" s="50">
        <f t="shared" si="416"/>
        <v>0</v>
      </c>
      <c r="AW375" s="51"/>
      <c r="AX375" s="51">
        <f t="shared" si="429"/>
        <v>0</v>
      </c>
      <c r="AY375" s="50">
        <f t="shared" si="417"/>
        <v>0</v>
      </c>
      <c r="AZ375" s="51"/>
      <c r="BA375" s="51">
        <f t="shared" si="430"/>
        <v>0</v>
      </c>
      <c r="BB375" s="50">
        <f t="shared" si="418"/>
        <v>0</v>
      </c>
      <c r="BC375" s="51"/>
      <c r="BD375" s="51">
        <f t="shared" si="431"/>
        <v>0</v>
      </c>
      <c r="BE375" s="50">
        <f t="shared" si="419"/>
        <v>0</v>
      </c>
      <c r="BF375" s="51"/>
      <c r="BG375" s="51">
        <f t="shared" si="432"/>
        <v>0</v>
      </c>
      <c r="BH375" s="50">
        <f t="shared" si="420"/>
        <v>0</v>
      </c>
      <c r="BS375" s="106">
        <f t="shared" si="433"/>
        <v>0</v>
      </c>
      <c r="BT375" s="111">
        <f t="shared" si="434"/>
        <v>0</v>
      </c>
      <c r="BU375" s="111">
        <f t="shared" si="435"/>
        <v>0</v>
      </c>
      <c r="BV375" s="111">
        <f t="shared" si="436"/>
        <v>0</v>
      </c>
      <c r="BW375" s="111">
        <f t="shared" si="437"/>
        <v>0</v>
      </c>
      <c r="BX375" s="111">
        <f t="shared" si="438"/>
        <v>0</v>
      </c>
      <c r="BY375" s="111">
        <f t="shared" si="439"/>
        <v>0</v>
      </c>
      <c r="BZ375" s="111">
        <f t="shared" si="440"/>
        <v>0</v>
      </c>
      <c r="CA375" s="115">
        <f t="shared" si="441"/>
        <v>0</v>
      </c>
    </row>
    <row r="376" spans="1:87" x14ac:dyDescent="0.25">
      <c r="C376" s="10" t="s">
        <v>10</v>
      </c>
      <c r="E376" s="1">
        <f t="shared" si="409"/>
        <v>0</v>
      </c>
      <c r="G376" s="8">
        <f t="shared" si="410"/>
        <v>0</v>
      </c>
      <c r="I376" s="25">
        <f t="shared" si="411"/>
        <v>0</v>
      </c>
      <c r="K376" s="18">
        <f t="shared" si="412"/>
        <v>0</v>
      </c>
      <c r="M376" s="25">
        <f t="shared" si="413"/>
        <v>0</v>
      </c>
      <c r="R376" s="8">
        <f t="shared" si="421"/>
        <v>0</v>
      </c>
      <c r="U376" s="8">
        <f t="shared" si="422"/>
        <v>0</v>
      </c>
      <c r="X376" s="8">
        <f t="shared" si="423"/>
        <v>0</v>
      </c>
      <c r="AA376" s="8">
        <f t="shared" si="424"/>
        <v>0</v>
      </c>
      <c r="AD376" s="8">
        <f t="shared" si="425"/>
        <v>0</v>
      </c>
      <c r="AG376" s="8">
        <f t="shared" si="426"/>
        <v>0</v>
      </c>
      <c r="AQ376" s="40">
        <f t="shared" si="414"/>
        <v>0</v>
      </c>
      <c r="AR376" s="40">
        <f t="shared" si="427"/>
        <v>0</v>
      </c>
      <c r="AS376" s="40">
        <f t="shared" si="415"/>
        <v>0</v>
      </c>
      <c r="AT376" s="41">
        <f t="shared" si="428"/>
        <v>0</v>
      </c>
      <c r="AU376" s="49"/>
      <c r="AV376" s="50">
        <f t="shared" si="416"/>
        <v>0</v>
      </c>
      <c r="AW376" s="51"/>
      <c r="AX376" s="51">
        <f t="shared" si="429"/>
        <v>0</v>
      </c>
      <c r="AY376" s="50">
        <f t="shared" si="417"/>
        <v>0</v>
      </c>
      <c r="AZ376" s="51"/>
      <c r="BA376" s="51">
        <f t="shared" si="430"/>
        <v>0</v>
      </c>
      <c r="BB376" s="50">
        <f t="shared" si="418"/>
        <v>0</v>
      </c>
      <c r="BC376" s="51"/>
      <c r="BD376" s="51">
        <f t="shared" si="431"/>
        <v>0</v>
      </c>
      <c r="BE376" s="50">
        <f t="shared" si="419"/>
        <v>0</v>
      </c>
      <c r="BF376" s="51"/>
      <c r="BG376" s="51">
        <f t="shared" si="432"/>
        <v>0</v>
      </c>
      <c r="BH376" s="50">
        <f t="shared" si="420"/>
        <v>0</v>
      </c>
      <c r="BS376" s="106">
        <f t="shared" si="433"/>
        <v>0</v>
      </c>
      <c r="BT376" s="111">
        <f t="shared" si="434"/>
        <v>0</v>
      </c>
      <c r="BU376" s="111">
        <f t="shared" si="435"/>
        <v>0</v>
      </c>
      <c r="BV376" s="111">
        <f t="shared" si="436"/>
        <v>0</v>
      </c>
      <c r="BW376" s="111">
        <f t="shared" si="437"/>
        <v>0</v>
      </c>
      <c r="BX376" s="111">
        <f t="shared" si="438"/>
        <v>0</v>
      </c>
      <c r="BY376" s="111">
        <f t="shared" si="439"/>
        <v>0</v>
      </c>
      <c r="BZ376" s="111">
        <f t="shared" si="440"/>
        <v>0</v>
      </c>
      <c r="CA376" s="115">
        <f t="shared" si="441"/>
        <v>0</v>
      </c>
    </row>
    <row r="377" spans="1:87" x14ac:dyDescent="0.25">
      <c r="C377" s="10" t="s">
        <v>35</v>
      </c>
      <c r="D377" s="1">
        <v>3.1</v>
      </c>
      <c r="E377" s="1">
        <f t="shared" si="409"/>
        <v>3.3805888767720829E-9</v>
      </c>
      <c r="F377" s="1">
        <v>1.1000000000000001</v>
      </c>
      <c r="G377" s="8">
        <f t="shared" si="410"/>
        <v>1.1995637949836423E-9</v>
      </c>
      <c r="I377" s="25">
        <f t="shared" si="411"/>
        <v>0</v>
      </c>
      <c r="K377" s="18">
        <f t="shared" si="412"/>
        <v>0</v>
      </c>
      <c r="M377" s="25">
        <f t="shared" si="413"/>
        <v>0</v>
      </c>
      <c r="R377" s="8">
        <f t="shared" si="421"/>
        <v>0</v>
      </c>
      <c r="U377" s="8">
        <f t="shared" si="422"/>
        <v>0</v>
      </c>
      <c r="X377" s="8">
        <f t="shared" si="423"/>
        <v>0</v>
      </c>
      <c r="AA377" s="8">
        <f t="shared" si="424"/>
        <v>0</v>
      </c>
      <c r="AD377" s="8">
        <f t="shared" si="425"/>
        <v>0</v>
      </c>
      <c r="AG377" s="8">
        <f t="shared" si="426"/>
        <v>0</v>
      </c>
      <c r="AQ377" s="40">
        <f t="shared" si="414"/>
        <v>0</v>
      </c>
      <c r="AR377" s="40">
        <f t="shared" si="427"/>
        <v>0</v>
      </c>
      <c r="AS377" s="40">
        <f t="shared" si="415"/>
        <v>0</v>
      </c>
      <c r="AT377" s="41">
        <f t="shared" si="428"/>
        <v>0</v>
      </c>
      <c r="AU377" s="49"/>
      <c r="AV377" s="50">
        <f t="shared" si="416"/>
        <v>0</v>
      </c>
      <c r="AW377" s="51"/>
      <c r="AX377" s="51">
        <f t="shared" si="429"/>
        <v>0</v>
      </c>
      <c r="AY377" s="50">
        <f t="shared" si="417"/>
        <v>0</v>
      </c>
      <c r="AZ377" s="51"/>
      <c r="BA377" s="51">
        <f t="shared" si="430"/>
        <v>0</v>
      </c>
      <c r="BB377" s="50">
        <f t="shared" si="418"/>
        <v>0</v>
      </c>
      <c r="BC377" s="51"/>
      <c r="BD377" s="51">
        <f t="shared" si="431"/>
        <v>0</v>
      </c>
      <c r="BE377" s="50">
        <f t="shared" si="419"/>
        <v>0</v>
      </c>
      <c r="BF377" s="51"/>
      <c r="BG377" s="51">
        <f t="shared" si="432"/>
        <v>0</v>
      </c>
      <c r="BH377" s="50">
        <f t="shared" si="420"/>
        <v>0</v>
      </c>
      <c r="BS377" s="106">
        <f t="shared" si="433"/>
        <v>0</v>
      </c>
      <c r="BT377" s="111">
        <f t="shared" si="434"/>
        <v>0</v>
      </c>
      <c r="BU377" s="111">
        <f t="shared" si="435"/>
        <v>0</v>
      </c>
      <c r="BV377" s="111">
        <f t="shared" si="436"/>
        <v>0</v>
      </c>
      <c r="BW377" s="111">
        <f t="shared" si="437"/>
        <v>0</v>
      </c>
      <c r="BX377" s="111">
        <f t="shared" si="438"/>
        <v>0</v>
      </c>
      <c r="BY377" s="111">
        <f t="shared" si="439"/>
        <v>0</v>
      </c>
      <c r="BZ377" s="111">
        <f t="shared" si="440"/>
        <v>0</v>
      </c>
      <c r="CA377" s="115">
        <f t="shared" si="441"/>
        <v>0</v>
      </c>
    </row>
    <row r="378" spans="1:87" x14ac:dyDescent="0.25">
      <c r="C378" s="10" t="s">
        <v>36</v>
      </c>
      <c r="D378" s="1">
        <v>3.3</v>
      </c>
      <c r="E378" s="1">
        <f t="shared" si="409"/>
        <v>3.5986913849509271E-9</v>
      </c>
      <c r="F378" s="1">
        <v>1.4</v>
      </c>
      <c r="G378" s="8">
        <f t="shared" si="410"/>
        <v>1.5267175572519085E-9</v>
      </c>
      <c r="I378" s="25">
        <f t="shared" si="411"/>
        <v>0</v>
      </c>
      <c r="J378" s="1">
        <v>5.1299999999999998E-2</v>
      </c>
      <c r="K378" s="18">
        <f t="shared" si="412"/>
        <v>2.3971962616822429E-2</v>
      </c>
      <c r="M378" s="25">
        <f t="shared" si="413"/>
        <v>0</v>
      </c>
      <c r="R378" s="8">
        <f t="shared" si="421"/>
        <v>0</v>
      </c>
      <c r="U378" s="8">
        <f t="shared" si="422"/>
        <v>0</v>
      </c>
      <c r="X378" s="8">
        <f t="shared" si="423"/>
        <v>0</v>
      </c>
      <c r="AA378" s="8">
        <f t="shared" si="424"/>
        <v>0</v>
      </c>
      <c r="AD378" s="8">
        <f t="shared" si="425"/>
        <v>0</v>
      </c>
      <c r="AG378" s="8">
        <f t="shared" si="426"/>
        <v>0</v>
      </c>
      <c r="AQ378" s="40">
        <f t="shared" si="414"/>
        <v>0</v>
      </c>
      <c r="AR378" s="40">
        <f t="shared" si="427"/>
        <v>0</v>
      </c>
      <c r="AS378" s="40">
        <f t="shared" si="415"/>
        <v>0</v>
      </c>
      <c r="AT378" s="41">
        <f t="shared" si="428"/>
        <v>0</v>
      </c>
      <c r="AU378" s="49"/>
      <c r="AV378" s="50">
        <f t="shared" si="416"/>
        <v>0</v>
      </c>
      <c r="AW378" s="51"/>
      <c r="AX378" s="51">
        <f t="shared" si="429"/>
        <v>0</v>
      </c>
      <c r="AY378" s="50">
        <f t="shared" si="417"/>
        <v>0</v>
      </c>
      <c r="AZ378" s="51"/>
      <c r="BA378" s="51">
        <f t="shared" si="430"/>
        <v>0</v>
      </c>
      <c r="BB378" s="50">
        <f t="shared" si="418"/>
        <v>0</v>
      </c>
      <c r="BC378" s="51"/>
      <c r="BD378" s="51">
        <f t="shared" si="431"/>
        <v>0</v>
      </c>
      <c r="BE378" s="50">
        <f t="shared" si="419"/>
        <v>0</v>
      </c>
      <c r="BF378" s="51"/>
      <c r="BG378" s="51">
        <f t="shared" si="432"/>
        <v>0</v>
      </c>
      <c r="BH378" s="50">
        <f t="shared" si="420"/>
        <v>0</v>
      </c>
      <c r="BS378" s="106">
        <f t="shared" si="433"/>
        <v>0</v>
      </c>
      <c r="BT378" s="111">
        <f t="shared" si="434"/>
        <v>0</v>
      </c>
      <c r="BU378" s="111">
        <f t="shared" si="435"/>
        <v>0</v>
      </c>
      <c r="BV378" s="111">
        <f t="shared" si="436"/>
        <v>0</v>
      </c>
      <c r="BW378" s="111">
        <f t="shared" si="437"/>
        <v>0</v>
      </c>
      <c r="BX378" s="111">
        <f t="shared" si="438"/>
        <v>0</v>
      </c>
      <c r="BY378" s="111">
        <f t="shared" si="439"/>
        <v>0</v>
      </c>
      <c r="BZ378" s="111">
        <f t="shared" si="440"/>
        <v>0</v>
      </c>
      <c r="CA378" s="115">
        <f t="shared" si="441"/>
        <v>0</v>
      </c>
    </row>
    <row r="379" spans="1:87" x14ac:dyDescent="0.25">
      <c r="B379" s="5" t="s">
        <v>11</v>
      </c>
      <c r="C379" s="10" t="s">
        <v>31</v>
      </c>
      <c r="E379" s="1">
        <f t="shared" si="409"/>
        <v>0</v>
      </c>
      <c r="G379" s="8">
        <f t="shared" si="410"/>
        <v>0</v>
      </c>
      <c r="H379" s="1">
        <v>6.7699999999999996E-2</v>
      </c>
      <c r="I379" s="25">
        <f t="shared" si="411"/>
        <v>3.4261133603238867E-5</v>
      </c>
      <c r="J379" s="1">
        <v>9.2999999999999999E-2</v>
      </c>
      <c r="K379" s="18">
        <f t="shared" si="412"/>
        <v>4.3457943925233639E-2</v>
      </c>
      <c r="L379" s="1">
        <v>8.7099999999999997E-2</v>
      </c>
      <c r="M379" s="25">
        <f t="shared" si="413"/>
        <v>4.0700934579439248E-2</v>
      </c>
      <c r="N379" s="1" t="s">
        <v>43</v>
      </c>
      <c r="P379" s="1">
        <v>1105</v>
      </c>
      <c r="Q379" s="1">
        <v>688</v>
      </c>
      <c r="R379" s="8">
        <f t="shared" si="421"/>
        <v>417</v>
      </c>
      <c r="S379" s="1">
        <v>998</v>
      </c>
      <c r="T379" s="1">
        <v>603</v>
      </c>
      <c r="U379" s="8">
        <f t="shared" si="422"/>
        <v>395</v>
      </c>
      <c r="V379" s="1">
        <v>1208</v>
      </c>
      <c r="W379" s="1">
        <v>758</v>
      </c>
      <c r="X379" s="8">
        <f t="shared" si="423"/>
        <v>450</v>
      </c>
      <c r="AA379" s="8">
        <f t="shared" si="424"/>
        <v>0</v>
      </c>
      <c r="AD379" s="8">
        <f t="shared" si="425"/>
        <v>0</v>
      </c>
      <c r="AG379" s="8">
        <f t="shared" si="426"/>
        <v>0</v>
      </c>
      <c r="AJ379" s="1">
        <v>135</v>
      </c>
      <c r="AK379" s="8">
        <v>1652</v>
      </c>
      <c r="AP379" s="1">
        <v>70.900000000000006</v>
      </c>
      <c r="AQ379" s="40">
        <f t="shared" si="414"/>
        <v>7.147177419354839</v>
      </c>
      <c r="AR379" s="40">
        <f t="shared" si="427"/>
        <v>49.633176523297493</v>
      </c>
      <c r="AS379" s="40">
        <f t="shared" si="415"/>
        <v>12.86491935483871</v>
      </c>
      <c r="AT379" s="41">
        <f t="shared" si="428"/>
        <v>89.339717741935488</v>
      </c>
      <c r="AU379" s="49">
        <v>1.7</v>
      </c>
      <c r="AV379" s="50">
        <f t="shared" si="416"/>
        <v>3.4693877551020407</v>
      </c>
      <c r="AW379" s="51">
        <v>3.2</v>
      </c>
      <c r="AX379" s="51">
        <f t="shared" si="429"/>
        <v>1.5000000000000002</v>
      </c>
      <c r="AY379" s="50">
        <f t="shared" si="417"/>
        <v>3.0612244897959187</v>
      </c>
      <c r="AZ379" s="51">
        <v>3.5</v>
      </c>
      <c r="BA379" s="51">
        <f t="shared" si="430"/>
        <v>1.8</v>
      </c>
      <c r="BB379" s="50">
        <f t="shared" si="418"/>
        <v>3.6734693877551021</v>
      </c>
      <c r="BC379" s="51">
        <v>3.4</v>
      </c>
      <c r="BD379" s="51">
        <f t="shared" si="431"/>
        <v>1.7</v>
      </c>
      <c r="BE379" s="50">
        <f t="shared" si="419"/>
        <v>3.4693877551020407</v>
      </c>
      <c r="BF379" s="51">
        <v>2.5</v>
      </c>
      <c r="BG379" s="51">
        <f t="shared" si="432"/>
        <v>0.8</v>
      </c>
      <c r="BH379" s="50">
        <f t="shared" si="420"/>
        <v>1.6326530612244898</v>
      </c>
      <c r="BI379" s="1">
        <v>21.7</v>
      </c>
      <c r="BJ379" s="106">
        <v>2.3610000000000002</v>
      </c>
      <c r="BK379" s="111">
        <v>4.96</v>
      </c>
      <c r="BL379" s="111">
        <v>3.3210000000000002</v>
      </c>
      <c r="BM379" s="111">
        <v>6.1609999999999996</v>
      </c>
      <c r="BN379" s="111">
        <v>9.68</v>
      </c>
      <c r="BO379" s="111">
        <v>8.2439999999999998</v>
      </c>
      <c r="BP379" s="111">
        <v>12.081</v>
      </c>
      <c r="BQ379" s="111">
        <v>19</v>
      </c>
      <c r="BR379" s="111">
        <v>23.2</v>
      </c>
      <c r="BS379" s="106">
        <f t="shared" si="433"/>
        <v>1.4199999999999997</v>
      </c>
      <c r="BT379" s="111">
        <f t="shared" si="434"/>
        <v>3.5190000000000001</v>
      </c>
      <c r="BU379" s="111">
        <f t="shared" si="435"/>
        <v>4.9390000000000001</v>
      </c>
      <c r="BV379" s="111">
        <f t="shared" si="436"/>
        <v>2.0830000000000002</v>
      </c>
      <c r="BW379" s="111">
        <f t="shared" si="437"/>
        <v>3.5030000000000001</v>
      </c>
      <c r="BX379" s="111">
        <f t="shared" si="438"/>
        <v>6.9190000000000005</v>
      </c>
      <c r="BY379" s="111">
        <f t="shared" si="439"/>
        <v>5.161999999999999</v>
      </c>
      <c r="BZ379" s="111">
        <f t="shared" si="440"/>
        <v>1.2390000000000017</v>
      </c>
      <c r="CA379" s="115">
        <f t="shared" si="441"/>
        <v>4.1999999999999993</v>
      </c>
      <c r="CB379" s="122">
        <f>BK379/$BJ379</f>
        <v>2.1008047437526471</v>
      </c>
      <c r="CC379" s="122">
        <f t="shared" ref="CC379" si="477">BL379/$BJ379</f>
        <v>1.4066073697585768</v>
      </c>
      <c r="CD379" s="122">
        <f t="shared" ref="CD379" si="478">BM379/$BJ379</f>
        <v>2.6094875052943665</v>
      </c>
      <c r="CE379" s="122">
        <f t="shared" ref="CE379" si="479">BN379/$BJ379</f>
        <v>4.0999576450656496</v>
      </c>
      <c r="CF379" s="122">
        <f t="shared" ref="CF379" si="480">BO379/$BJ379</f>
        <v>3.4917407878017785</v>
      </c>
      <c r="CG379" s="122">
        <f t="shared" ref="CG379" si="481">BP379/$BJ379</f>
        <v>5.11689961880559</v>
      </c>
      <c r="CH379" s="122">
        <f t="shared" ref="CH379" si="482">BQ379/$BJ379</f>
        <v>8.0474375264718336</v>
      </c>
      <c r="CI379" s="92">
        <f t="shared" ref="CI379" si="483">BR379/$BJ379</f>
        <v>9.8263447691656065</v>
      </c>
    </row>
    <row r="380" spans="1:87" x14ac:dyDescent="0.25">
      <c r="C380" s="10" t="s">
        <v>32</v>
      </c>
      <c r="E380" s="1">
        <f t="shared" si="409"/>
        <v>0</v>
      </c>
      <c r="G380" s="8">
        <f t="shared" si="410"/>
        <v>0</v>
      </c>
      <c r="H380" s="1">
        <v>6.6199999999999995E-2</v>
      </c>
      <c r="I380" s="25">
        <f t="shared" si="411"/>
        <v>3.350202429149797E-5</v>
      </c>
      <c r="J380" s="1">
        <v>9.0499999999999997E-2</v>
      </c>
      <c r="K380" s="18">
        <f t="shared" si="412"/>
        <v>4.2289719626168218E-2</v>
      </c>
      <c r="L380" s="1">
        <v>8.6699999999999999E-2</v>
      </c>
      <c r="M380" s="25">
        <f t="shared" si="413"/>
        <v>4.0514018691588785E-2</v>
      </c>
      <c r="P380" s="1">
        <v>1110</v>
      </c>
      <c r="Q380" s="1">
        <v>681</v>
      </c>
      <c r="R380" s="8">
        <f t="shared" si="421"/>
        <v>429</v>
      </c>
      <c r="S380" s="1">
        <v>993</v>
      </c>
      <c r="T380" s="1">
        <v>615</v>
      </c>
      <c r="U380" s="8">
        <f t="shared" si="422"/>
        <v>378</v>
      </c>
      <c r="V380" s="1">
        <v>1224</v>
      </c>
      <c r="W380" s="1">
        <v>750</v>
      </c>
      <c r="X380" s="8">
        <f t="shared" si="423"/>
        <v>474</v>
      </c>
      <c r="AA380" s="8">
        <f t="shared" si="424"/>
        <v>0</v>
      </c>
      <c r="AD380" s="8">
        <f t="shared" si="425"/>
        <v>0</v>
      </c>
      <c r="AG380" s="8">
        <f t="shared" si="426"/>
        <v>0</v>
      </c>
      <c r="AJ380" s="1">
        <v>139</v>
      </c>
      <c r="AK380" s="8">
        <v>1643</v>
      </c>
      <c r="AQ380" s="40">
        <f t="shared" si="414"/>
        <v>0</v>
      </c>
      <c r="AR380" s="40">
        <f t="shared" si="427"/>
        <v>0</v>
      </c>
      <c r="AS380" s="40">
        <f t="shared" si="415"/>
        <v>0</v>
      </c>
      <c r="AT380" s="41">
        <f t="shared" si="428"/>
        <v>0</v>
      </c>
      <c r="AU380" s="49"/>
      <c r="AV380" s="50">
        <f t="shared" si="416"/>
        <v>0</v>
      </c>
      <c r="AW380" s="51"/>
      <c r="AX380" s="51">
        <f t="shared" si="429"/>
        <v>0</v>
      </c>
      <c r="AY380" s="50">
        <f t="shared" si="417"/>
        <v>0</v>
      </c>
      <c r="AZ380" s="51"/>
      <c r="BA380" s="51">
        <f t="shared" si="430"/>
        <v>0</v>
      </c>
      <c r="BB380" s="50">
        <f t="shared" si="418"/>
        <v>0</v>
      </c>
      <c r="BC380" s="51"/>
      <c r="BD380" s="51">
        <f t="shared" si="431"/>
        <v>0</v>
      </c>
      <c r="BE380" s="50">
        <f t="shared" si="419"/>
        <v>0</v>
      </c>
      <c r="BF380" s="51"/>
      <c r="BG380" s="51">
        <f t="shared" si="432"/>
        <v>0</v>
      </c>
      <c r="BH380" s="50">
        <f t="shared" si="420"/>
        <v>0</v>
      </c>
      <c r="BS380" s="106">
        <f t="shared" si="433"/>
        <v>0</v>
      </c>
      <c r="BT380" s="111">
        <f t="shared" si="434"/>
        <v>0</v>
      </c>
      <c r="BU380" s="111">
        <f t="shared" si="435"/>
        <v>0</v>
      </c>
      <c r="BV380" s="111">
        <f t="shared" si="436"/>
        <v>0</v>
      </c>
      <c r="BW380" s="111">
        <f t="shared" si="437"/>
        <v>0</v>
      </c>
      <c r="BX380" s="111">
        <f t="shared" si="438"/>
        <v>0</v>
      </c>
      <c r="BY380" s="111">
        <f t="shared" si="439"/>
        <v>0</v>
      </c>
      <c r="BZ380" s="111">
        <f t="shared" si="440"/>
        <v>0</v>
      </c>
      <c r="CA380" s="115">
        <f t="shared" si="441"/>
        <v>0</v>
      </c>
    </row>
    <row r="381" spans="1:87" x14ac:dyDescent="0.25">
      <c r="C381" s="10" t="s">
        <v>33</v>
      </c>
      <c r="E381" s="1">
        <f t="shared" si="409"/>
        <v>0</v>
      </c>
      <c r="G381" s="8">
        <f t="shared" si="410"/>
        <v>0</v>
      </c>
      <c r="I381" s="25">
        <f t="shared" si="411"/>
        <v>0</v>
      </c>
      <c r="J381" s="1">
        <v>9.1999999999999998E-2</v>
      </c>
      <c r="K381" s="18">
        <f t="shared" si="412"/>
        <v>4.2990654205607472E-2</v>
      </c>
      <c r="L381" s="1">
        <v>8.7300000000000003E-2</v>
      </c>
      <c r="M381" s="25">
        <f t="shared" si="413"/>
        <v>4.0794392523364482E-2</v>
      </c>
      <c r="R381" s="8">
        <f t="shared" si="421"/>
        <v>0</v>
      </c>
      <c r="U381" s="8">
        <f t="shared" si="422"/>
        <v>0</v>
      </c>
      <c r="X381" s="8">
        <f t="shared" si="423"/>
        <v>0</v>
      </c>
      <c r="AA381" s="8">
        <f t="shared" si="424"/>
        <v>0</v>
      </c>
      <c r="AD381" s="8">
        <f t="shared" si="425"/>
        <v>0</v>
      </c>
      <c r="AG381" s="8">
        <f t="shared" si="426"/>
        <v>0</v>
      </c>
      <c r="AJ381" s="1">
        <v>133</v>
      </c>
      <c r="AK381" s="8">
        <v>1652</v>
      </c>
      <c r="AQ381" s="40">
        <f t="shared" si="414"/>
        <v>0</v>
      </c>
      <c r="AR381" s="40">
        <f t="shared" si="427"/>
        <v>0</v>
      </c>
      <c r="AS381" s="40">
        <f t="shared" si="415"/>
        <v>0</v>
      </c>
      <c r="AT381" s="41">
        <f t="shared" si="428"/>
        <v>0</v>
      </c>
      <c r="AU381" s="49"/>
      <c r="AV381" s="50">
        <f t="shared" si="416"/>
        <v>0</v>
      </c>
      <c r="AW381" s="51"/>
      <c r="AX381" s="51">
        <f t="shared" si="429"/>
        <v>0</v>
      </c>
      <c r="AY381" s="50">
        <f t="shared" si="417"/>
        <v>0</v>
      </c>
      <c r="AZ381" s="51"/>
      <c r="BA381" s="51">
        <f t="shared" si="430"/>
        <v>0</v>
      </c>
      <c r="BB381" s="50">
        <f t="shared" si="418"/>
        <v>0</v>
      </c>
      <c r="BC381" s="51"/>
      <c r="BD381" s="51">
        <f t="shared" si="431"/>
        <v>0</v>
      </c>
      <c r="BE381" s="50">
        <f t="shared" si="419"/>
        <v>0</v>
      </c>
      <c r="BF381" s="51"/>
      <c r="BG381" s="51">
        <f t="shared" si="432"/>
        <v>0</v>
      </c>
      <c r="BH381" s="50">
        <f t="shared" si="420"/>
        <v>0</v>
      </c>
      <c r="BS381" s="106">
        <f t="shared" si="433"/>
        <v>0</v>
      </c>
      <c r="BT381" s="111">
        <f t="shared" si="434"/>
        <v>0</v>
      </c>
      <c r="BU381" s="111">
        <f t="shared" si="435"/>
        <v>0</v>
      </c>
      <c r="BV381" s="111">
        <f t="shared" si="436"/>
        <v>0</v>
      </c>
      <c r="BW381" s="111">
        <f t="shared" si="437"/>
        <v>0</v>
      </c>
      <c r="BX381" s="111">
        <f t="shared" si="438"/>
        <v>0</v>
      </c>
      <c r="BY381" s="111">
        <f t="shared" si="439"/>
        <v>0</v>
      </c>
      <c r="BZ381" s="111">
        <f t="shared" si="440"/>
        <v>0</v>
      </c>
      <c r="CA381" s="115">
        <f t="shared" si="441"/>
        <v>0</v>
      </c>
    </row>
    <row r="382" spans="1:87" x14ac:dyDescent="0.25">
      <c r="C382" s="10" t="s">
        <v>34</v>
      </c>
      <c r="E382" s="1">
        <f t="shared" si="409"/>
        <v>0</v>
      </c>
      <c r="G382" s="8">
        <f t="shared" si="410"/>
        <v>0</v>
      </c>
      <c r="I382" s="25">
        <f t="shared" si="411"/>
        <v>0</v>
      </c>
      <c r="J382" s="1">
        <v>9.06E-2</v>
      </c>
      <c r="K382" s="18">
        <f t="shared" si="412"/>
        <v>4.2336448598130835E-2</v>
      </c>
      <c r="L382" s="1">
        <v>8.72E-2</v>
      </c>
      <c r="M382" s="25">
        <f t="shared" si="413"/>
        <v>4.0747663551401865E-2</v>
      </c>
      <c r="R382" s="8">
        <f t="shared" si="421"/>
        <v>0</v>
      </c>
      <c r="U382" s="8">
        <f t="shared" si="422"/>
        <v>0</v>
      </c>
      <c r="X382" s="8">
        <f t="shared" si="423"/>
        <v>0</v>
      </c>
      <c r="AA382" s="8">
        <f t="shared" si="424"/>
        <v>0</v>
      </c>
      <c r="AD382" s="8">
        <f t="shared" si="425"/>
        <v>0</v>
      </c>
      <c r="AG382" s="8">
        <f t="shared" si="426"/>
        <v>0</v>
      </c>
      <c r="AJ382" s="1">
        <v>133</v>
      </c>
      <c r="AK382" s="8">
        <v>1651</v>
      </c>
      <c r="AQ382" s="40">
        <f t="shared" si="414"/>
        <v>0</v>
      </c>
      <c r="AR382" s="40">
        <f t="shared" si="427"/>
        <v>0</v>
      </c>
      <c r="AS382" s="40">
        <f t="shared" si="415"/>
        <v>0</v>
      </c>
      <c r="AT382" s="41">
        <f t="shared" si="428"/>
        <v>0</v>
      </c>
      <c r="AU382" s="49"/>
      <c r="AV382" s="50">
        <f t="shared" si="416"/>
        <v>0</v>
      </c>
      <c r="AW382" s="51"/>
      <c r="AX382" s="51">
        <f t="shared" si="429"/>
        <v>0</v>
      </c>
      <c r="AY382" s="50">
        <f t="shared" si="417"/>
        <v>0</v>
      </c>
      <c r="AZ382" s="51"/>
      <c r="BA382" s="51">
        <f t="shared" si="430"/>
        <v>0</v>
      </c>
      <c r="BB382" s="50">
        <f t="shared" si="418"/>
        <v>0</v>
      </c>
      <c r="BC382" s="51"/>
      <c r="BD382" s="51">
        <f t="shared" si="431"/>
        <v>0</v>
      </c>
      <c r="BE382" s="50">
        <f t="shared" si="419"/>
        <v>0</v>
      </c>
      <c r="BF382" s="51"/>
      <c r="BG382" s="51">
        <f t="shared" si="432"/>
        <v>0</v>
      </c>
      <c r="BH382" s="50">
        <f t="shared" si="420"/>
        <v>0</v>
      </c>
      <c r="BS382" s="106">
        <f t="shared" si="433"/>
        <v>0</v>
      </c>
      <c r="BT382" s="111">
        <f t="shared" si="434"/>
        <v>0</v>
      </c>
      <c r="BU382" s="111">
        <f t="shared" si="435"/>
        <v>0</v>
      </c>
      <c r="BV382" s="111">
        <f t="shared" si="436"/>
        <v>0</v>
      </c>
      <c r="BW382" s="111">
        <f t="shared" si="437"/>
        <v>0</v>
      </c>
      <c r="BX382" s="111">
        <f t="shared" si="438"/>
        <v>0</v>
      </c>
      <c r="BY382" s="111">
        <f t="shared" si="439"/>
        <v>0</v>
      </c>
      <c r="BZ382" s="111">
        <f t="shared" si="440"/>
        <v>0</v>
      </c>
      <c r="CA382" s="115">
        <f t="shared" si="441"/>
        <v>0</v>
      </c>
    </row>
    <row r="383" spans="1:87" x14ac:dyDescent="0.25">
      <c r="C383" s="10" t="s">
        <v>29</v>
      </c>
      <c r="E383" s="1">
        <f t="shared" si="409"/>
        <v>0</v>
      </c>
      <c r="G383" s="8">
        <f t="shared" si="410"/>
        <v>0</v>
      </c>
      <c r="I383" s="25">
        <f t="shared" si="411"/>
        <v>0</v>
      </c>
      <c r="K383" s="18">
        <f t="shared" si="412"/>
        <v>0</v>
      </c>
      <c r="M383" s="25">
        <f t="shared" si="413"/>
        <v>0</v>
      </c>
      <c r="R383" s="8">
        <f t="shared" si="421"/>
        <v>0</v>
      </c>
      <c r="U383" s="8">
        <f t="shared" si="422"/>
        <v>0</v>
      </c>
      <c r="X383" s="8">
        <f t="shared" si="423"/>
        <v>0</v>
      </c>
      <c r="AA383" s="8">
        <f t="shared" si="424"/>
        <v>0</v>
      </c>
      <c r="AD383" s="8">
        <f t="shared" si="425"/>
        <v>0</v>
      </c>
      <c r="AG383" s="8">
        <f t="shared" si="426"/>
        <v>0</v>
      </c>
      <c r="AQ383" s="40">
        <f t="shared" si="414"/>
        <v>0</v>
      </c>
      <c r="AR383" s="40">
        <f t="shared" si="427"/>
        <v>0</v>
      </c>
      <c r="AS383" s="40">
        <f t="shared" si="415"/>
        <v>0</v>
      </c>
      <c r="AT383" s="41">
        <f t="shared" si="428"/>
        <v>0</v>
      </c>
      <c r="AU383" s="49"/>
      <c r="AV383" s="50">
        <f t="shared" si="416"/>
        <v>0</v>
      </c>
      <c r="AW383" s="51"/>
      <c r="AX383" s="51">
        <f t="shared" si="429"/>
        <v>0</v>
      </c>
      <c r="AY383" s="50">
        <f t="shared" si="417"/>
        <v>0</v>
      </c>
      <c r="AZ383" s="51"/>
      <c r="BA383" s="51">
        <f t="shared" si="430"/>
        <v>0</v>
      </c>
      <c r="BB383" s="50">
        <f t="shared" si="418"/>
        <v>0</v>
      </c>
      <c r="BC383" s="51"/>
      <c r="BD383" s="51">
        <f t="shared" si="431"/>
        <v>0</v>
      </c>
      <c r="BE383" s="50">
        <f t="shared" si="419"/>
        <v>0</v>
      </c>
      <c r="BF383" s="51"/>
      <c r="BG383" s="51">
        <f t="shared" si="432"/>
        <v>0</v>
      </c>
      <c r="BH383" s="50">
        <f t="shared" si="420"/>
        <v>0</v>
      </c>
      <c r="BS383" s="106">
        <f t="shared" si="433"/>
        <v>0</v>
      </c>
      <c r="BT383" s="111">
        <f t="shared" si="434"/>
        <v>0</v>
      </c>
      <c r="BU383" s="111">
        <f t="shared" si="435"/>
        <v>0</v>
      </c>
      <c r="BV383" s="111">
        <f t="shared" si="436"/>
        <v>0</v>
      </c>
      <c r="BW383" s="111">
        <f t="shared" si="437"/>
        <v>0</v>
      </c>
      <c r="BX383" s="111">
        <f t="shared" si="438"/>
        <v>0</v>
      </c>
      <c r="BY383" s="111">
        <f t="shared" si="439"/>
        <v>0</v>
      </c>
      <c r="BZ383" s="111">
        <f t="shared" si="440"/>
        <v>0</v>
      </c>
      <c r="CA383" s="115">
        <f t="shared" si="441"/>
        <v>0</v>
      </c>
    </row>
    <row r="384" spans="1:87" x14ac:dyDescent="0.25">
      <c r="C384" s="10" t="s">
        <v>30</v>
      </c>
      <c r="E384" s="1">
        <f t="shared" si="409"/>
        <v>0</v>
      </c>
      <c r="G384" s="8">
        <f t="shared" si="410"/>
        <v>0</v>
      </c>
      <c r="I384" s="25">
        <f t="shared" si="411"/>
        <v>0</v>
      </c>
      <c r="K384" s="18">
        <f t="shared" si="412"/>
        <v>0</v>
      </c>
      <c r="M384" s="25">
        <f t="shared" si="413"/>
        <v>0</v>
      </c>
      <c r="R384" s="8">
        <f t="shared" si="421"/>
        <v>0</v>
      </c>
      <c r="U384" s="8">
        <f t="shared" si="422"/>
        <v>0</v>
      </c>
      <c r="X384" s="8">
        <f t="shared" si="423"/>
        <v>0</v>
      </c>
      <c r="AA384" s="8">
        <f t="shared" si="424"/>
        <v>0</v>
      </c>
      <c r="AD384" s="8">
        <f t="shared" si="425"/>
        <v>0</v>
      </c>
      <c r="AG384" s="8">
        <f t="shared" si="426"/>
        <v>0</v>
      </c>
      <c r="AQ384" s="40">
        <f t="shared" si="414"/>
        <v>0</v>
      </c>
      <c r="AR384" s="40">
        <f t="shared" si="427"/>
        <v>0</v>
      </c>
      <c r="AS384" s="40">
        <f t="shared" si="415"/>
        <v>0</v>
      </c>
      <c r="AT384" s="41">
        <f t="shared" si="428"/>
        <v>0</v>
      </c>
      <c r="AU384" s="49"/>
      <c r="AV384" s="50">
        <f t="shared" si="416"/>
        <v>0</v>
      </c>
      <c r="AW384" s="51"/>
      <c r="AX384" s="51">
        <f t="shared" si="429"/>
        <v>0</v>
      </c>
      <c r="AY384" s="50">
        <f t="shared" si="417"/>
        <v>0</v>
      </c>
      <c r="AZ384" s="51"/>
      <c r="BA384" s="51">
        <f t="shared" si="430"/>
        <v>0</v>
      </c>
      <c r="BB384" s="50">
        <f t="shared" si="418"/>
        <v>0</v>
      </c>
      <c r="BC384" s="51"/>
      <c r="BD384" s="51">
        <f t="shared" si="431"/>
        <v>0</v>
      </c>
      <c r="BE384" s="50">
        <f t="shared" si="419"/>
        <v>0</v>
      </c>
      <c r="BF384" s="51"/>
      <c r="BG384" s="51">
        <f t="shared" si="432"/>
        <v>0</v>
      </c>
      <c r="BH384" s="50">
        <f t="shared" si="420"/>
        <v>0</v>
      </c>
      <c r="BS384" s="106">
        <f t="shared" si="433"/>
        <v>0</v>
      </c>
      <c r="BT384" s="111">
        <f t="shared" si="434"/>
        <v>0</v>
      </c>
      <c r="BU384" s="111">
        <f t="shared" si="435"/>
        <v>0</v>
      </c>
      <c r="BV384" s="111">
        <f t="shared" si="436"/>
        <v>0</v>
      </c>
      <c r="BW384" s="111">
        <f t="shared" si="437"/>
        <v>0</v>
      </c>
      <c r="BX384" s="111">
        <f t="shared" si="438"/>
        <v>0</v>
      </c>
      <c r="BY384" s="111">
        <f t="shared" si="439"/>
        <v>0</v>
      </c>
      <c r="BZ384" s="111">
        <f t="shared" si="440"/>
        <v>0</v>
      </c>
      <c r="CA384" s="115">
        <f t="shared" si="441"/>
        <v>0</v>
      </c>
    </row>
    <row r="385" spans="2:87" x14ac:dyDescent="0.25">
      <c r="C385" s="10" t="s">
        <v>10</v>
      </c>
      <c r="E385" s="1">
        <f t="shared" si="409"/>
        <v>0</v>
      </c>
      <c r="G385" s="8">
        <f t="shared" si="410"/>
        <v>0</v>
      </c>
      <c r="I385" s="25">
        <f t="shared" si="411"/>
        <v>0</v>
      </c>
      <c r="K385" s="18">
        <f t="shared" si="412"/>
        <v>0</v>
      </c>
      <c r="M385" s="25">
        <f t="shared" si="413"/>
        <v>0</v>
      </c>
      <c r="R385" s="8">
        <f t="shared" si="421"/>
        <v>0</v>
      </c>
      <c r="U385" s="8">
        <f t="shared" si="422"/>
        <v>0</v>
      </c>
      <c r="X385" s="8">
        <f t="shared" si="423"/>
        <v>0</v>
      </c>
      <c r="AA385" s="8">
        <f t="shared" si="424"/>
        <v>0</v>
      </c>
      <c r="AD385" s="8">
        <f t="shared" si="425"/>
        <v>0</v>
      </c>
      <c r="AG385" s="8">
        <f t="shared" si="426"/>
        <v>0</v>
      </c>
      <c r="AQ385" s="40">
        <f t="shared" si="414"/>
        <v>0</v>
      </c>
      <c r="AR385" s="40">
        <f t="shared" si="427"/>
        <v>0</v>
      </c>
      <c r="AS385" s="40">
        <f t="shared" si="415"/>
        <v>0</v>
      </c>
      <c r="AT385" s="41">
        <f t="shared" si="428"/>
        <v>0</v>
      </c>
      <c r="AU385" s="49"/>
      <c r="AV385" s="50">
        <f t="shared" si="416"/>
        <v>0</v>
      </c>
      <c r="AW385" s="51"/>
      <c r="AX385" s="51">
        <f t="shared" si="429"/>
        <v>0</v>
      </c>
      <c r="AY385" s="50">
        <f t="shared" si="417"/>
        <v>0</v>
      </c>
      <c r="AZ385" s="51"/>
      <c r="BA385" s="51">
        <f t="shared" si="430"/>
        <v>0</v>
      </c>
      <c r="BB385" s="50">
        <f t="shared" si="418"/>
        <v>0</v>
      </c>
      <c r="BC385" s="51"/>
      <c r="BD385" s="51">
        <f t="shared" si="431"/>
        <v>0</v>
      </c>
      <c r="BE385" s="50">
        <f t="shared" si="419"/>
        <v>0</v>
      </c>
      <c r="BF385" s="51"/>
      <c r="BG385" s="51">
        <f t="shared" si="432"/>
        <v>0</v>
      </c>
      <c r="BH385" s="50">
        <f t="shared" si="420"/>
        <v>0</v>
      </c>
      <c r="BS385" s="106">
        <f t="shared" si="433"/>
        <v>0</v>
      </c>
      <c r="BT385" s="111">
        <f t="shared" si="434"/>
        <v>0</v>
      </c>
      <c r="BU385" s="111">
        <f t="shared" si="435"/>
        <v>0</v>
      </c>
      <c r="BV385" s="111">
        <f t="shared" si="436"/>
        <v>0</v>
      </c>
      <c r="BW385" s="111">
        <f t="shared" si="437"/>
        <v>0</v>
      </c>
      <c r="BX385" s="111">
        <f t="shared" si="438"/>
        <v>0</v>
      </c>
      <c r="BY385" s="111">
        <f t="shared" si="439"/>
        <v>0</v>
      </c>
      <c r="BZ385" s="111">
        <f t="shared" si="440"/>
        <v>0</v>
      </c>
      <c r="CA385" s="115">
        <f t="shared" si="441"/>
        <v>0</v>
      </c>
    </row>
    <row r="386" spans="2:87" x14ac:dyDescent="0.25">
      <c r="C386" s="10" t="s">
        <v>35</v>
      </c>
      <c r="E386" s="1">
        <f t="shared" si="409"/>
        <v>0</v>
      </c>
      <c r="G386" s="8">
        <f t="shared" si="410"/>
        <v>0</v>
      </c>
      <c r="I386" s="25">
        <f t="shared" si="411"/>
        <v>0</v>
      </c>
      <c r="K386" s="18">
        <f t="shared" si="412"/>
        <v>0</v>
      </c>
      <c r="M386" s="25">
        <f t="shared" si="413"/>
        <v>0</v>
      </c>
      <c r="R386" s="8">
        <f t="shared" si="421"/>
        <v>0</v>
      </c>
      <c r="U386" s="8">
        <f t="shared" si="422"/>
        <v>0</v>
      </c>
      <c r="X386" s="8">
        <f t="shared" si="423"/>
        <v>0</v>
      </c>
      <c r="AA386" s="8">
        <f t="shared" si="424"/>
        <v>0</v>
      </c>
      <c r="AD386" s="8">
        <f t="shared" si="425"/>
        <v>0</v>
      </c>
      <c r="AG386" s="8">
        <f t="shared" si="426"/>
        <v>0</v>
      </c>
      <c r="AQ386" s="40">
        <f t="shared" si="414"/>
        <v>0</v>
      </c>
      <c r="AR386" s="40">
        <f t="shared" si="427"/>
        <v>0</v>
      </c>
      <c r="AS386" s="40">
        <f t="shared" si="415"/>
        <v>0</v>
      </c>
      <c r="AT386" s="41">
        <f t="shared" si="428"/>
        <v>0</v>
      </c>
      <c r="AU386" s="49"/>
      <c r="AV386" s="50">
        <f t="shared" si="416"/>
        <v>0</v>
      </c>
      <c r="AW386" s="51"/>
      <c r="AX386" s="51">
        <f t="shared" si="429"/>
        <v>0</v>
      </c>
      <c r="AY386" s="50">
        <f t="shared" si="417"/>
        <v>0</v>
      </c>
      <c r="AZ386" s="51"/>
      <c r="BA386" s="51">
        <f t="shared" si="430"/>
        <v>0</v>
      </c>
      <c r="BB386" s="50">
        <f t="shared" si="418"/>
        <v>0</v>
      </c>
      <c r="BC386" s="51"/>
      <c r="BD386" s="51">
        <f t="shared" si="431"/>
        <v>0</v>
      </c>
      <c r="BE386" s="50">
        <f t="shared" si="419"/>
        <v>0</v>
      </c>
      <c r="BF386" s="51"/>
      <c r="BG386" s="51">
        <f t="shared" si="432"/>
        <v>0</v>
      </c>
      <c r="BH386" s="50">
        <f t="shared" si="420"/>
        <v>0</v>
      </c>
      <c r="BS386" s="106">
        <f t="shared" si="433"/>
        <v>0</v>
      </c>
      <c r="BT386" s="111">
        <f t="shared" si="434"/>
        <v>0</v>
      </c>
      <c r="BU386" s="111">
        <f t="shared" si="435"/>
        <v>0</v>
      </c>
      <c r="BV386" s="111">
        <f t="shared" si="436"/>
        <v>0</v>
      </c>
      <c r="BW386" s="111">
        <f t="shared" si="437"/>
        <v>0</v>
      </c>
      <c r="BX386" s="111">
        <f t="shared" si="438"/>
        <v>0</v>
      </c>
      <c r="BY386" s="111">
        <f t="shared" si="439"/>
        <v>0</v>
      </c>
      <c r="BZ386" s="111">
        <f t="shared" si="440"/>
        <v>0</v>
      </c>
      <c r="CA386" s="115">
        <f t="shared" si="441"/>
        <v>0</v>
      </c>
    </row>
    <row r="387" spans="2:87" x14ac:dyDescent="0.25">
      <c r="C387" s="10" t="s">
        <v>36</v>
      </c>
      <c r="E387" s="1">
        <f t="shared" si="409"/>
        <v>0</v>
      </c>
      <c r="G387" s="8">
        <f t="shared" si="410"/>
        <v>0</v>
      </c>
      <c r="I387" s="25">
        <f t="shared" si="411"/>
        <v>0</v>
      </c>
      <c r="J387" s="1">
        <v>5.0599999999999999E-2</v>
      </c>
      <c r="K387" s="18">
        <f t="shared" si="412"/>
        <v>2.3644859813084111E-2</v>
      </c>
      <c r="M387" s="25">
        <f t="shared" si="413"/>
        <v>0</v>
      </c>
      <c r="R387" s="8">
        <f t="shared" si="421"/>
        <v>0</v>
      </c>
      <c r="U387" s="8">
        <f t="shared" si="422"/>
        <v>0</v>
      </c>
      <c r="X387" s="8">
        <f t="shared" si="423"/>
        <v>0</v>
      </c>
      <c r="AA387" s="8">
        <f t="shared" si="424"/>
        <v>0</v>
      </c>
      <c r="AD387" s="8">
        <f t="shared" si="425"/>
        <v>0</v>
      </c>
      <c r="AG387" s="8">
        <f t="shared" si="426"/>
        <v>0</v>
      </c>
      <c r="AQ387" s="40">
        <f t="shared" si="414"/>
        <v>0</v>
      </c>
      <c r="AR387" s="40">
        <f t="shared" si="427"/>
        <v>0</v>
      </c>
      <c r="AS387" s="40">
        <f t="shared" si="415"/>
        <v>0</v>
      </c>
      <c r="AT387" s="41">
        <f t="shared" si="428"/>
        <v>0</v>
      </c>
      <c r="AU387" s="49"/>
      <c r="AV387" s="50">
        <f t="shared" si="416"/>
        <v>0</v>
      </c>
      <c r="AW387" s="51"/>
      <c r="AX387" s="51">
        <f t="shared" si="429"/>
        <v>0</v>
      </c>
      <c r="AY387" s="50">
        <f t="shared" si="417"/>
        <v>0</v>
      </c>
      <c r="AZ387" s="51"/>
      <c r="BA387" s="51">
        <f t="shared" si="430"/>
        <v>0</v>
      </c>
      <c r="BB387" s="50">
        <f t="shared" si="418"/>
        <v>0</v>
      </c>
      <c r="BC387" s="51"/>
      <c r="BD387" s="51">
        <f t="shared" si="431"/>
        <v>0</v>
      </c>
      <c r="BE387" s="50">
        <f t="shared" si="419"/>
        <v>0</v>
      </c>
      <c r="BF387" s="51"/>
      <c r="BG387" s="51">
        <f t="shared" si="432"/>
        <v>0</v>
      </c>
      <c r="BH387" s="50">
        <f t="shared" si="420"/>
        <v>0</v>
      </c>
      <c r="BS387" s="106">
        <f t="shared" si="433"/>
        <v>0</v>
      </c>
      <c r="BT387" s="111">
        <f t="shared" si="434"/>
        <v>0</v>
      </c>
      <c r="BU387" s="111">
        <f t="shared" si="435"/>
        <v>0</v>
      </c>
      <c r="BV387" s="111">
        <f t="shared" si="436"/>
        <v>0</v>
      </c>
      <c r="BW387" s="111">
        <f t="shared" si="437"/>
        <v>0</v>
      </c>
      <c r="BX387" s="111">
        <f t="shared" si="438"/>
        <v>0</v>
      </c>
      <c r="BY387" s="111">
        <f t="shared" si="439"/>
        <v>0</v>
      </c>
      <c r="BZ387" s="111">
        <f t="shared" si="440"/>
        <v>0</v>
      </c>
      <c r="CA387" s="115">
        <f t="shared" si="441"/>
        <v>0</v>
      </c>
    </row>
    <row r="388" spans="2:87" x14ac:dyDescent="0.25">
      <c r="B388" s="5" t="s">
        <v>12</v>
      </c>
      <c r="C388" s="10" t="s">
        <v>31</v>
      </c>
      <c r="E388" s="1">
        <f t="shared" si="409"/>
        <v>0</v>
      </c>
      <c r="G388" s="8">
        <f t="shared" si="410"/>
        <v>0</v>
      </c>
      <c r="H388" s="1">
        <v>7.3300000000000004E-2</v>
      </c>
      <c r="I388" s="25">
        <f t="shared" si="411"/>
        <v>3.7095141700404858E-5</v>
      </c>
      <c r="J388" s="1">
        <v>9.11E-2</v>
      </c>
      <c r="K388" s="18">
        <f t="shared" si="412"/>
        <v>4.2570093457943922E-2</v>
      </c>
      <c r="L388" s="1">
        <v>8.5699999999999998E-2</v>
      </c>
      <c r="M388" s="25">
        <f t="shared" si="413"/>
        <v>4.0046728971962611E-2</v>
      </c>
      <c r="N388" s="1" t="s">
        <v>43</v>
      </c>
      <c r="P388" s="1">
        <v>1118</v>
      </c>
      <c r="Q388" s="1">
        <v>697</v>
      </c>
      <c r="R388" s="8">
        <f t="shared" si="421"/>
        <v>421</v>
      </c>
      <c r="S388" s="1">
        <v>1025</v>
      </c>
      <c r="T388" s="1">
        <v>629</v>
      </c>
      <c r="U388" s="8">
        <f t="shared" si="422"/>
        <v>396</v>
      </c>
      <c r="V388" s="1">
        <v>1234</v>
      </c>
      <c r="W388" s="1">
        <v>779</v>
      </c>
      <c r="X388" s="8">
        <f t="shared" si="423"/>
        <v>455</v>
      </c>
      <c r="AA388" s="8">
        <f t="shared" si="424"/>
        <v>0</v>
      </c>
      <c r="AD388" s="8">
        <f t="shared" si="425"/>
        <v>0</v>
      </c>
      <c r="AG388" s="8">
        <f t="shared" si="426"/>
        <v>0</v>
      </c>
      <c r="AJ388" s="1">
        <v>125</v>
      </c>
      <c r="AK388" s="8">
        <v>1649</v>
      </c>
      <c r="AP388" s="1">
        <v>53.1</v>
      </c>
      <c r="AQ388" s="40">
        <f t="shared" si="414"/>
        <v>5.352822580645161</v>
      </c>
      <c r="AR388" s="40">
        <f t="shared" si="427"/>
        <v>37.172379032258064</v>
      </c>
      <c r="AS388" s="40">
        <f t="shared" si="415"/>
        <v>9.63508064516129</v>
      </c>
      <c r="AT388" s="41">
        <f t="shared" si="428"/>
        <v>66.910282258064512</v>
      </c>
      <c r="AU388" s="49">
        <v>1.6</v>
      </c>
      <c r="AV388" s="50">
        <f t="shared" si="416"/>
        <v>3.2653061224489797</v>
      </c>
      <c r="AW388" s="51">
        <v>3.2</v>
      </c>
      <c r="AX388" s="51">
        <f t="shared" si="429"/>
        <v>1.6</v>
      </c>
      <c r="AY388" s="50">
        <f t="shared" si="417"/>
        <v>3.2653061224489797</v>
      </c>
      <c r="AZ388" s="51">
        <v>3.4</v>
      </c>
      <c r="BA388" s="51">
        <f t="shared" si="430"/>
        <v>1.7999999999999998</v>
      </c>
      <c r="BB388" s="50">
        <f t="shared" si="418"/>
        <v>3.6734693877551017</v>
      </c>
      <c r="BC388" s="51">
        <v>3.3</v>
      </c>
      <c r="BD388" s="51">
        <f t="shared" si="431"/>
        <v>1.6999999999999997</v>
      </c>
      <c r="BE388" s="50">
        <f t="shared" si="419"/>
        <v>3.4693877551020402</v>
      </c>
      <c r="BF388" s="51">
        <v>2.2999999999999998</v>
      </c>
      <c r="BG388" s="51">
        <f t="shared" si="432"/>
        <v>0.69999999999999973</v>
      </c>
      <c r="BH388" s="50">
        <f t="shared" si="420"/>
        <v>1.4285714285714282</v>
      </c>
      <c r="BI388" s="1">
        <v>21.9</v>
      </c>
      <c r="BJ388" s="106">
        <v>2.4409999999999998</v>
      </c>
      <c r="BK388" s="111">
        <v>5.1210000000000004</v>
      </c>
      <c r="BL388" s="111">
        <v>3.4409999999999998</v>
      </c>
      <c r="BM388" s="111">
        <v>6.4</v>
      </c>
      <c r="BN388" s="111">
        <v>10.002000000000001</v>
      </c>
      <c r="BO388" s="111">
        <v>8.5609999999999999</v>
      </c>
      <c r="BP388" s="111">
        <v>12.432</v>
      </c>
      <c r="BQ388" s="111">
        <v>19.41</v>
      </c>
      <c r="BR388" s="111">
        <v>24.06</v>
      </c>
      <c r="BS388" s="106">
        <f t="shared" si="433"/>
        <v>1.4795000000000003</v>
      </c>
      <c r="BT388" s="111">
        <f t="shared" si="434"/>
        <v>3.6020000000000003</v>
      </c>
      <c r="BU388" s="111">
        <f t="shared" si="435"/>
        <v>5.0815000000000001</v>
      </c>
      <c r="BV388" s="111">
        <f t="shared" si="436"/>
        <v>2.1609999999999996</v>
      </c>
      <c r="BW388" s="111">
        <f t="shared" si="437"/>
        <v>3.6404999999999998</v>
      </c>
      <c r="BX388" s="111">
        <f t="shared" si="438"/>
        <v>6.9779999999999998</v>
      </c>
      <c r="BY388" s="111">
        <f t="shared" si="439"/>
        <v>5.4540000000000006</v>
      </c>
      <c r="BZ388" s="111">
        <f t="shared" si="440"/>
        <v>1.0599999999999987</v>
      </c>
      <c r="CA388" s="115">
        <f t="shared" si="441"/>
        <v>4.6499999999999986</v>
      </c>
      <c r="CB388" s="122">
        <f>BK388/$BJ388</f>
        <v>2.0979106923392057</v>
      </c>
      <c r="CC388" s="122">
        <f t="shared" ref="CC388" si="484">BL388/$BJ388</f>
        <v>1.4096681687832855</v>
      </c>
      <c r="CD388" s="122">
        <f t="shared" ref="CD388" si="485">BM388/$BJ388</f>
        <v>2.6218762802130278</v>
      </c>
      <c r="CE388" s="122">
        <f t="shared" ref="CE388" si="486">BN388/$BJ388</f>
        <v>4.0975010241704224</v>
      </c>
      <c r="CF388" s="122">
        <f t="shared" ref="CF388" si="487">BO388/$BJ388</f>
        <v>3.5071691929537079</v>
      </c>
      <c r="CG388" s="122">
        <f t="shared" ref="CG388" si="488">BP388/$BJ388</f>
        <v>5.0929946743138066</v>
      </c>
      <c r="CH388" s="122">
        <f t="shared" ref="CH388" si="489">BQ388/$BJ388</f>
        <v>7.951659156083573</v>
      </c>
      <c r="CI388" s="92">
        <f t="shared" ref="CI388" si="490">BR388/$BJ388</f>
        <v>9.8566161409258495</v>
      </c>
    </row>
    <row r="389" spans="2:87" x14ac:dyDescent="0.25">
      <c r="C389" s="10" t="s">
        <v>32</v>
      </c>
      <c r="E389" s="1">
        <f t="shared" si="409"/>
        <v>0</v>
      </c>
      <c r="G389" s="8">
        <f t="shared" si="410"/>
        <v>0</v>
      </c>
      <c r="H389" s="1">
        <v>7.2999999999999995E-2</v>
      </c>
      <c r="I389" s="25">
        <f t="shared" si="411"/>
        <v>3.6943319838056676E-5</v>
      </c>
      <c r="J389" s="1">
        <v>8.8900000000000007E-2</v>
      </c>
      <c r="K389" s="18">
        <f t="shared" si="412"/>
        <v>4.1542056074766354E-2</v>
      </c>
      <c r="L389" s="1">
        <v>8.4900000000000003E-2</v>
      </c>
      <c r="M389" s="25">
        <f t="shared" si="413"/>
        <v>3.9672897196261679E-2</v>
      </c>
      <c r="P389" s="1">
        <v>1120</v>
      </c>
      <c r="Q389" s="1">
        <v>682</v>
      </c>
      <c r="R389" s="8">
        <f t="shared" si="421"/>
        <v>438</v>
      </c>
      <c r="S389" s="1">
        <v>1010</v>
      </c>
      <c r="T389" s="1">
        <v>617</v>
      </c>
      <c r="U389" s="8">
        <f t="shared" si="422"/>
        <v>393</v>
      </c>
      <c r="V389" s="1">
        <v>1242</v>
      </c>
      <c r="W389" s="1">
        <v>768</v>
      </c>
      <c r="X389" s="8">
        <f t="shared" si="423"/>
        <v>474</v>
      </c>
      <c r="AA389" s="8">
        <f t="shared" si="424"/>
        <v>0</v>
      </c>
      <c r="AD389" s="8">
        <f t="shared" si="425"/>
        <v>0</v>
      </c>
      <c r="AG389" s="8">
        <f t="shared" si="426"/>
        <v>0</v>
      </c>
      <c r="AJ389" s="1">
        <v>132</v>
      </c>
      <c r="AK389" s="8">
        <v>1641</v>
      </c>
      <c r="AQ389" s="40">
        <f t="shared" si="414"/>
        <v>0</v>
      </c>
      <c r="AR389" s="40">
        <f t="shared" si="427"/>
        <v>0</v>
      </c>
      <c r="AS389" s="40">
        <f t="shared" si="415"/>
        <v>0</v>
      </c>
      <c r="AT389" s="41">
        <f t="shared" si="428"/>
        <v>0</v>
      </c>
      <c r="AU389" s="49"/>
      <c r="AV389" s="50">
        <f t="shared" si="416"/>
        <v>0</v>
      </c>
      <c r="AW389" s="51"/>
      <c r="AX389" s="51">
        <f t="shared" si="429"/>
        <v>0</v>
      </c>
      <c r="AY389" s="50">
        <f t="shared" si="417"/>
        <v>0</v>
      </c>
      <c r="AZ389" s="51"/>
      <c r="BA389" s="51">
        <f t="shared" si="430"/>
        <v>0</v>
      </c>
      <c r="BB389" s="50">
        <f t="shared" si="418"/>
        <v>0</v>
      </c>
      <c r="BC389" s="51"/>
      <c r="BD389" s="51">
        <f t="shared" si="431"/>
        <v>0</v>
      </c>
      <c r="BE389" s="50">
        <f t="shared" si="419"/>
        <v>0</v>
      </c>
      <c r="BF389" s="51"/>
      <c r="BG389" s="51">
        <f t="shared" si="432"/>
        <v>0</v>
      </c>
      <c r="BH389" s="50">
        <f t="shared" si="420"/>
        <v>0</v>
      </c>
      <c r="BS389" s="106">
        <f t="shared" si="433"/>
        <v>0</v>
      </c>
      <c r="BT389" s="111">
        <f t="shared" si="434"/>
        <v>0</v>
      </c>
      <c r="BU389" s="111">
        <f t="shared" si="435"/>
        <v>0</v>
      </c>
      <c r="BV389" s="111">
        <f t="shared" si="436"/>
        <v>0</v>
      </c>
      <c r="BW389" s="111">
        <f t="shared" si="437"/>
        <v>0</v>
      </c>
      <c r="BX389" s="111">
        <f t="shared" si="438"/>
        <v>0</v>
      </c>
      <c r="BY389" s="111">
        <f t="shared" si="439"/>
        <v>0</v>
      </c>
      <c r="BZ389" s="111">
        <f t="shared" si="440"/>
        <v>0</v>
      </c>
      <c r="CA389" s="115">
        <f t="shared" si="441"/>
        <v>0</v>
      </c>
    </row>
    <row r="390" spans="2:87" x14ac:dyDescent="0.25">
      <c r="C390" s="10" t="s">
        <v>33</v>
      </c>
      <c r="E390" s="1">
        <f t="shared" si="409"/>
        <v>0</v>
      </c>
      <c r="G390" s="8">
        <f t="shared" si="410"/>
        <v>0</v>
      </c>
      <c r="I390" s="25">
        <f t="shared" si="411"/>
        <v>0</v>
      </c>
      <c r="J390" s="1">
        <v>9.11E-2</v>
      </c>
      <c r="K390" s="18">
        <f t="shared" si="412"/>
        <v>4.2570093457943922E-2</v>
      </c>
      <c r="L390" s="1">
        <v>8.5900000000000004E-2</v>
      </c>
      <c r="M390" s="25">
        <f t="shared" si="413"/>
        <v>4.0140186915887853E-2</v>
      </c>
      <c r="R390" s="8">
        <f t="shared" si="421"/>
        <v>0</v>
      </c>
      <c r="U390" s="8">
        <f t="shared" si="422"/>
        <v>0</v>
      </c>
      <c r="X390" s="8">
        <f t="shared" si="423"/>
        <v>0</v>
      </c>
      <c r="AA390" s="8">
        <f t="shared" si="424"/>
        <v>0</v>
      </c>
      <c r="AD390" s="8">
        <f t="shared" si="425"/>
        <v>0</v>
      </c>
      <c r="AG390" s="8">
        <f t="shared" si="426"/>
        <v>0</v>
      </c>
      <c r="AJ390" s="1">
        <v>124</v>
      </c>
      <c r="AK390" s="8">
        <v>1653</v>
      </c>
      <c r="AQ390" s="40">
        <f t="shared" si="414"/>
        <v>0</v>
      </c>
      <c r="AR390" s="40">
        <f t="shared" si="427"/>
        <v>0</v>
      </c>
      <c r="AS390" s="40">
        <f t="shared" si="415"/>
        <v>0</v>
      </c>
      <c r="AT390" s="41">
        <f t="shared" si="428"/>
        <v>0</v>
      </c>
      <c r="AU390" s="49"/>
      <c r="AV390" s="50">
        <f t="shared" si="416"/>
        <v>0</v>
      </c>
      <c r="AW390" s="51"/>
      <c r="AX390" s="51">
        <f t="shared" si="429"/>
        <v>0</v>
      </c>
      <c r="AY390" s="50">
        <f t="shared" si="417"/>
        <v>0</v>
      </c>
      <c r="AZ390" s="51"/>
      <c r="BA390" s="51">
        <f t="shared" si="430"/>
        <v>0</v>
      </c>
      <c r="BB390" s="50">
        <f t="shared" si="418"/>
        <v>0</v>
      </c>
      <c r="BC390" s="51"/>
      <c r="BD390" s="51">
        <f t="shared" si="431"/>
        <v>0</v>
      </c>
      <c r="BE390" s="50">
        <f t="shared" si="419"/>
        <v>0</v>
      </c>
      <c r="BF390" s="51"/>
      <c r="BG390" s="51">
        <f t="shared" si="432"/>
        <v>0</v>
      </c>
      <c r="BH390" s="50">
        <f t="shared" si="420"/>
        <v>0</v>
      </c>
      <c r="BS390" s="106">
        <f t="shared" si="433"/>
        <v>0</v>
      </c>
      <c r="BT390" s="111">
        <f t="shared" si="434"/>
        <v>0</v>
      </c>
      <c r="BU390" s="111">
        <f t="shared" si="435"/>
        <v>0</v>
      </c>
      <c r="BV390" s="111">
        <f t="shared" si="436"/>
        <v>0</v>
      </c>
      <c r="BW390" s="111">
        <f t="shared" si="437"/>
        <v>0</v>
      </c>
      <c r="BX390" s="111">
        <f t="shared" si="438"/>
        <v>0</v>
      </c>
      <c r="BY390" s="111">
        <f t="shared" si="439"/>
        <v>0</v>
      </c>
      <c r="BZ390" s="111">
        <f t="shared" si="440"/>
        <v>0</v>
      </c>
      <c r="CA390" s="115">
        <f t="shared" si="441"/>
        <v>0</v>
      </c>
    </row>
    <row r="391" spans="2:87" x14ac:dyDescent="0.25">
      <c r="C391" s="10" t="s">
        <v>34</v>
      </c>
      <c r="E391" s="1">
        <f t="shared" si="409"/>
        <v>0</v>
      </c>
      <c r="G391" s="8">
        <f t="shared" si="410"/>
        <v>0</v>
      </c>
      <c r="I391" s="25">
        <f t="shared" si="411"/>
        <v>0</v>
      </c>
      <c r="J391" s="1">
        <v>9.1999999999999998E-2</v>
      </c>
      <c r="K391" s="18">
        <f t="shared" si="412"/>
        <v>4.2990654205607472E-2</v>
      </c>
      <c r="L391" s="1">
        <v>8.6099999999999996E-2</v>
      </c>
      <c r="M391" s="25">
        <f t="shared" si="413"/>
        <v>4.0233644859813081E-2</v>
      </c>
      <c r="R391" s="8">
        <f t="shared" si="421"/>
        <v>0</v>
      </c>
      <c r="U391" s="8">
        <f t="shared" si="422"/>
        <v>0</v>
      </c>
      <c r="X391" s="8">
        <f t="shared" si="423"/>
        <v>0</v>
      </c>
      <c r="AA391" s="8">
        <f t="shared" si="424"/>
        <v>0</v>
      </c>
      <c r="AD391" s="8">
        <f t="shared" si="425"/>
        <v>0</v>
      </c>
      <c r="AG391" s="8">
        <f t="shared" si="426"/>
        <v>0</v>
      </c>
      <c r="AJ391" s="1">
        <v>123</v>
      </c>
      <c r="AK391" s="8">
        <v>1655</v>
      </c>
      <c r="AQ391" s="40">
        <f t="shared" si="414"/>
        <v>0</v>
      </c>
      <c r="AR391" s="40">
        <f t="shared" si="427"/>
        <v>0</v>
      </c>
      <c r="AS391" s="40">
        <f t="shared" si="415"/>
        <v>0</v>
      </c>
      <c r="AT391" s="41">
        <f t="shared" si="428"/>
        <v>0</v>
      </c>
      <c r="AU391" s="49"/>
      <c r="AV391" s="50">
        <f t="shared" si="416"/>
        <v>0</v>
      </c>
      <c r="AW391" s="51"/>
      <c r="AX391" s="51">
        <f t="shared" si="429"/>
        <v>0</v>
      </c>
      <c r="AY391" s="50">
        <f t="shared" si="417"/>
        <v>0</v>
      </c>
      <c r="AZ391" s="51"/>
      <c r="BA391" s="51">
        <f t="shared" si="430"/>
        <v>0</v>
      </c>
      <c r="BB391" s="50">
        <f t="shared" si="418"/>
        <v>0</v>
      </c>
      <c r="BC391" s="51"/>
      <c r="BD391" s="51">
        <f t="shared" si="431"/>
        <v>0</v>
      </c>
      <c r="BE391" s="50">
        <f t="shared" si="419"/>
        <v>0</v>
      </c>
      <c r="BF391" s="51"/>
      <c r="BG391" s="51">
        <f t="shared" si="432"/>
        <v>0</v>
      </c>
      <c r="BH391" s="50">
        <f t="shared" si="420"/>
        <v>0</v>
      </c>
      <c r="BS391" s="106">
        <f t="shared" si="433"/>
        <v>0</v>
      </c>
      <c r="BT391" s="111">
        <f t="shared" si="434"/>
        <v>0</v>
      </c>
      <c r="BU391" s="111">
        <f t="shared" si="435"/>
        <v>0</v>
      </c>
      <c r="BV391" s="111">
        <f t="shared" si="436"/>
        <v>0</v>
      </c>
      <c r="BW391" s="111">
        <f t="shared" si="437"/>
        <v>0</v>
      </c>
      <c r="BX391" s="111">
        <f t="shared" si="438"/>
        <v>0</v>
      </c>
      <c r="BY391" s="111">
        <f t="shared" si="439"/>
        <v>0</v>
      </c>
      <c r="BZ391" s="111">
        <f t="shared" si="440"/>
        <v>0</v>
      </c>
      <c r="CA391" s="115">
        <f t="shared" si="441"/>
        <v>0</v>
      </c>
    </row>
    <row r="392" spans="2:87" x14ac:dyDescent="0.25">
      <c r="C392" s="10" t="s">
        <v>29</v>
      </c>
      <c r="E392" s="1">
        <f t="shared" si="409"/>
        <v>0</v>
      </c>
      <c r="G392" s="8">
        <f t="shared" si="410"/>
        <v>0</v>
      </c>
      <c r="I392" s="25">
        <f t="shared" si="411"/>
        <v>0</v>
      </c>
      <c r="K392" s="18">
        <f t="shared" si="412"/>
        <v>0</v>
      </c>
      <c r="M392" s="25">
        <f t="shared" si="413"/>
        <v>0</v>
      </c>
      <c r="R392" s="8">
        <f t="shared" si="421"/>
        <v>0</v>
      </c>
      <c r="U392" s="8">
        <f t="shared" si="422"/>
        <v>0</v>
      </c>
      <c r="X392" s="8">
        <f t="shared" si="423"/>
        <v>0</v>
      </c>
      <c r="AA392" s="8">
        <f t="shared" si="424"/>
        <v>0</v>
      </c>
      <c r="AD392" s="8">
        <f t="shared" si="425"/>
        <v>0</v>
      </c>
      <c r="AG392" s="8">
        <f t="shared" si="426"/>
        <v>0</v>
      </c>
      <c r="AQ392" s="40">
        <f t="shared" si="414"/>
        <v>0</v>
      </c>
      <c r="AR392" s="40">
        <f t="shared" si="427"/>
        <v>0</v>
      </c>
      <c r="AS392" s="40">
        <f t="shared" si="415"/>
        <v>0</v>
      </c>
      <c r="AT392" s="41">
        <f t="shared" si="428"/>
        <v>0</v>
      </c>
      <c r="AU392" s="49"/>
      <c r="AV392" s="50">
        <f t="shared" si="416"/>
        <v>0</v>
      </c>
      <c r="AW392" s="51"/>
      <c r="AX392" s="51">
        <f t="shared" si="429"/>
        <v>0</v>
      </c>
      <c r="AY392" s="50">
        <f t="shared" si="417"/>
        <v>0</v>
      </c>
      <c r="AZ392" s="51"/>
      <c r="BA392" s="51">
        <f t="shared" si="430"/>
        <v>0</v>
      </c>
      <c r="BB392" s="50">
        <f t="shared" si="418"/>
        <v>0</v>
      </c>
      <c r="BC392" s="51"/>
      <c r="BD392" s="51">
        <f t="shared" si="431"/>
        <v>0</v>
      </c>
      <c r="BE392" s="50">
        <f t="shared" si="419"/>
        <v>0</v>
      </c>
      <c r="BF392" s="51"/>
      <c r="BG392" s="51">
        <f t="shared" si="432"/>
        <v>0</v>
      </c>
      <c r="BH392" s="50">
        <f t="shared" si="420"/>
        <v>0</v>
      </c>
      <c r="BS392" s="106">
        <f t="shared" si="433"/>
        <v>0</v>
      </c>
      <c r="BT392" s="111">
        <f t="shared" si="434"/>
        <v>0</v>
      </c>
      <c r="BU392" s="111">
        <f t="shared" si="435"/>
        <v>0</v>
      </c>
      <c r="BV392" s="111">
        <f t="shared" si="436"/>
        <v>0</v>
      </c>
      <c r="BW392" s="111">
        <f t="shared" si="437"/>
        <v>0</v>
      </c>
      <c r="BX392" s="111">
        <f t="shared" si="438"/>
        <v>0</v>
      </c>
      <c r="BY392" s="111">
        <f t="shared" si="439"/>
        <v>0</v>
      </c>
      <c r="BZ392" s="111">
        <f t="shared" si="440"/>
        <v>0</v>
      </c>
      <c r="CA392" s="115">
        <f t="shared" si="441"/>
        <v>0</v>
      </c>
    </row>
    <row r="393" spans="2:87" x14ac:dyDescent="0.25">
      <c r="C393" s="10" t="s">
        <v>30</v>
      </c>
      <c r="E393" s="1">
        <f t="shared" si="409"/>
        <v>0</v>
      </c>
      <c r="G393" s="8">
        <f t="shared" si="410"/>
        <v>0</v>
      </c>
      <c r="I393" s="25">
        <f t="shared" si="411"/>
        <v>0</v>
      </c>
      <c r="K393" s="18">
        <f t="shared" si="412"/>
        <v>0</v>
      </c>
      <c r="M393" s="25">
        <f t="shared" si="413"/>
        <v>0</v>
      </c>
      <c r="R393" s="8">
        <f t="shared" si="421"/>
        <v>0</v>
      </c>
      <c r="U393" s="8">
        <f t="shared" si="422"/>
        <v>0</v>
      </c>
      <c r="X393" s="8">
        <f t="shared" si="423"/>
        <v>0</v>
      </c>
      <c r="AA393" s="8">
        <f t="shared" si="424"/>
        <v>0</v>
      </c>
      <c r="AD393" s="8">
        <f t="shared" si="425"/>
        <v>0</v>
      </c>
      <c r="AG393" s="8">
        <f t="shared" si="426"/>
        <v>0</v>
      </c>
      <c r="AQ393" s="40">
        <f t="shared" si="414"/>
        <v>0</v>
      </c>
      <c r="AR393" s="40">
        <f t="shared" si="427"/>
        <v>0</v>
      </c>
      <c r="AS393" s="40">
        <f t="shared" si="415"/>
        <v>0</v>
      </c>
      <c r="AT393" s="41">
        <f t="shared" si="428"/>
        <v>0</v>
      </c>
      <c r="AU393" s="49"/>
      <c r="AV393" s="50">
        <f t="shared" si="416"/>
        <v>0</v>
      </c>
      <c r="AW393" s="51"/>
      <c r="AX393" s="51">
        <f t="shared" si="429"/>
        <v>0</v>
      </c>
      <c r="AY393" s="50">
        <f t="shared" si="417"/>
        <v>0</v>
      </c>
      <c r="AZ393" s="51"/>
      <c r="BA393" s="51">
        <f t="shared" si="430"/>
        <v>0</v>
      </c>
      <c r="BB393" s="50">
        <f t="shared" si="418"/>
        <v>0</v>
      </c>
      <c r="BC393" s="51"/>
      <c r="BD393" s="51">
        <f t="shared" si="431"/>
        <v>0</v>
      </c>
      <c r="BE393" s="50">
        <f t="shared" si="419"/>
        <v>0</v>
      </c>
      <c r="BF393" s="51"/>
      <c r="BG393" s="51">
        <f t="shared" si="432"/>
        <v>0</v>
      </c>
      <c r="BH393" s="50">
        <f t="shared" si="420"/>
        <v>0</v>
      </c>
      <c r="BS393" s="106">
        <f t="shared" si="433"/>
        <v>0</v>
      </c>
      <c r="BT393" s="111">
        <f t="shared" si="434"/>
        <v>0</v>
      </c>
      <c r="BU393" s="111">
        <f t="shared" si="435"/>
        <v>0</v>
      </c>
      <c r="BV393" s="111">
        <f t="shared" si="436"/>
        <v>0</v>
      </c>
      <c r="BW393" s="111">
        <f t="shared" si="437"/>
        <v>0</v>
      </c>
      <c r="BX393" s="111">
        <f t="shared" si="438"/>
        <v>0</v>
      </c>
      <c r="BY393" s="111">
        <f t="shared" si="439"/>
        <v>0</v>
      </c>
      <c r="BZ393" s="111">
        <f t="shared" si="440"/>
        <v>0</v>
      </c>
      <c r="CA393" s="115">
        <f t="shared" si="441"/>
        <v>0</v>
      </c>
    </row>
    <row r="394" spans="2:87" x14ac:dyDescent="0.25">
      <c r="C394" s="10" t="s">
        <v>10</v>
      </c>
      <c r="E394" s="1">
        <f t="shared" ref="E394:E457" si="491">(D394/1000)/Rtst1</f>
        <v>0</v>
      </c>
      <c r="G394" s="8">
        <f t="shared" ref="G394:G457" si="492">(F394/1000)/Rtst1</f>
        <v>0</v>
      </c>
      <c r="I394" s="25">
        <f t="shared" ref="I394:I457" si="493">H394/Rtst2</f>
        <v>0</v>
      </c>
      <c r="K394" s="18">
        <f t="shared" ref="K394:K457" si="494">J394/Rtst3</f>
        <v>0</v>
      </c>
      <c r="M394" s="25">
        <f t="shared" ref="M394:M457" si="495">L394/Rtst3</f>
        <v>0</v>
      </c>
      <c r="R394" s="8">
        <f t="shared" si="421"/>
        <v>0</v>
      </c>
      <c r="U394" s="8">
        <f t="shared" si="422"/>
        <v>0</v>
      </c>
      <c r="X394" s="8">
        <f t="shared" si="423"/>
        <v>0</v>
      </c>
      <c r="AA394" s="8">
        <f t="shared" si="424"/>
        <v>0</v>
      </c>
      <c r="AD394" s="8">
        <f t="shared" si="425"/>
        <v>0</v>
      </c>
      <c r="AG394" s="8">
        <f t="shared" si="426"/>
        <v>0</v>
      </c>
      <c r="AQ394" s="40">
        <f t="shared" ref="AQ394:AQ457" si="496">(AP394/Rtst11)*1000</f>
        <v>0</v>
      </c>
      <c r="AR394" s="40">
        <f t="shared" si="427"/>
        <v>0</v>
      </c>
      <c r="AS394" s="40">
        <f t="shared" ref="AS394:AS459" si="497">(AQ394*Vtst11)/1000</f>
        <v>0</v>
      </c>
      <c r="AT394" s="41">
        <f t="shared" si="428"/>
        <v>0</v>
      </c>
      <c r="AU394" s="49"/>
      <c r="AV394" s="50">
        <f t="shared" ref="AV394:AV457" si="498">AU394/Rtst12</f>
        <v>0</v>
      </c>
      <c r="AW394" s="51"/>
      <c r="AX394" s="51">
        <f t="shared" si="429"/>
        <v>0</v>
      </c>
      <c r="AY394" s="50">
        <f t="shared" ref="AY394:AY457" si="499">AX394/Rtst12</f>
        <v>0</v>
      </c>
      <c r="AZ394" s="51"/>
      <c r="BA394" s="51">
        <f t="shared" si="430"/>
        <v>0</v>
      </c>
      <c r="BB394" s="50">
        <f t="shared" ref="BB394:BB457" si="500">BA394/Rtst12</f>
        <v>0</v>
      </c>
      <c r="BC394" s="51"/>
      <c r="BD394" s="51">
        <f t="shared" si="431"/>
        <v>0</v>
      </c>
      <c r="BE394" s="50">
        <f t="shared" ref="BE394:BE457" si="501">BD394/Rtst12</f>
        <v>0</v>
      </c>
      <c r="BF394" s="51"/>
      <c r="BG394" s="51">
        <f t="shared" si="432"/>
        <v>0</v>
      </c>
      <c r="BH394" s="50">
        <f t="shared" ref="BH394:BH457" si="502">BG394/Rtst12</f>
        <v>0</v>
      </c>
      <c r="BS394" s="106">
        <f t="shared" si="433"/>
        <v>0</v>
      </c>
      <c r="BT394" s="111">
        <f t="shared" si="434"/>
        <v>0</v>
      </c>
      <c r="BU394" s="111">
        <f t="shared" si="435"/>
        <v>0</v>
      </c>
      <c r="BV394" s="111">
        <f t="shared" si="436"/>
        <v>0</v>
      </c>
      <c r="BW394" s="111">
        <f t="shared" si="437"/>
        <v>0</v>
      </c>
      <c r="BX394" s="111">
        <f t="shared" si="438"/>
        <v>0</v>
      </c>
      <c r="BY394" s="111">
        <f t="shared" si="439"/>
        <v>0</v>
      </c>
      <c r="BZ394" s="111">
        <f t="shared" si="440"/>
        <v>0</v>
      </c>
      <c r="CA394" s="115">
        <f t="shared" si="441"/>
        <v>0</v>
      </c>
    </row>
    <row r="395" spans="2:87" x14ac:dyDescent="0.25">
      <c r="C395" s="10" t="s">
        <v>35</v>
      </c>
      <c r="E395" s="1">
        <f t="shared" si="491"/>
        <v>0</v>
      </c>
      <c r="G395" s="8">
        <f t="shared" si="492"/>
        <v>0</v>
      </c>
      <c r="I395" s="25">
        <f t="shared" si="493"/>
        <v>0</v>
      </c>
      <c r="K395" s="18">
        <f t="shared" si="494"/>
        <v>0</v>
      </c>
      <c r="M395" s="25">
        <f t="shared" si="495"/>
        <v>0</v>
      </c>
      <c r="R395" s="8">
        <f t="shared" ref="R395:R458" si="503">P395-Q395</f>
        <v>0</v>
      </c>
      <c r="U395" s="8">
        <f t="shared" ref="U395:U458" si="504">S395-T395</f>
        <v>0</v>
      </c>
      <c r="X395" s="8">
        <f t="shared" ref="X395:X458" si="505">V395-W395</f>
        <v>0</v>
      </c>
      <c r="AA395" s="8">
        <f t="shared" ref="AA395:AA458" si="506">(Y395+Z395)/2</f>
        <v>0</v>
      </c>
      <c r="AD395" s="8">
        <f t="shared" ref="AD395:AD458" si="507">(AB395+AC395)/2</f>
        <v>0</v>
      </c>
      <c r="AG395" s="8">
        <f t="shared" ref="AG395:AG458" si="508">(AE395+AF395)/2</f>
        <v>0</v>
      </c>
      <c r="AQ395" s="40">
        <f t="shared" si="496"/>
        <v>0</v>
      </c>
      <c r="AR395" s="40">
        <f t="shared" ref="AR395:AR458" si="509">(AQ395/144)*1000</f>
        <v>0</v>
      </c>
      <c r="AS395" s="40">
        <f t="shared" si="497"/>
        <v>0</v>
      </c>
      <c r="AT395" s="41">
        <f t="shared" ref="AT395:AT458" si="510">(AS395/144)*1000</f>
        <v>0</v>
      </c>
      <c r="AU395" s="49"/>
      <c r="AV395" s="50">
        <f t="shared" si="498"/>
        <v>0</v>
      </c>
      <c r="AW395" s="51"/>
      <c r="AX395" s="51">
        <f t="shared" ref="AX395:AX458" si="511">AW395-AU395</f>
        <v>0</v>
      </c>
      <c r="AY395" s="50">
        <f t="shared" si="499"/>
        <v>0</v>
      </c>
      <c r="AZ395" s="51"/>
      <c r="BA395" s="51">
        <f t="shared" ref="BA395:BA458" si="512">AZ395-AU395</f>
        <v>0</v>
      </c>
      <c r="BB395" s="50">
        <f t="shared" si="500"/>
        <v>0</v>
      </c>
      <c r="BC395" s="51"/>
      <c r="BD395" s="51">
        <f t="shared" ref="BD395:BD458" si="513">BC395-AU395</f>
        <v>0</v>
      </c>
      <c r="BE395" s="50">
        <f t="shared" si="501"/>
        <v>0</v>
      </c>
      <c r="BF395" s="51"/>
      <c r="BG395" s="51">
        <f t="shared" ref="BG395:BG458" si="514">BF395-AU395</f>
        <v>0</v>
      </c>
      <c r="BH395" s="50">
        <f t="shared" si="502"/>
        <v>0</v>
      </c>
      <c r="BS395" s="106">
        <f t="shared" ref="BS395:BS458" si="515">(BM395-BL395)/2</f>
        <v>0</v>
      </c>
      <c r="BT395" s="111">
        <f t="shared" ref="BT395:BT458" si="516">BN395-BM395</f>
        <v>0</v>
      </c>
      <c r="BU395" s="111">
        <f t="shared" ref="BU395:BU458" si="517">BS395+BT395</f>
        <v>0</v>
      </c>
      <c r="BV395" s="111">
        <f t="shared" ref="BV395:BV458" si="518">BO395-BM395</f>
        <v>0</v>
      </c>
      <c r="BW395" s="111">
        <f t="shared" ref="BW395:BW458" si="519">BV395+BS395</f>
        <v>0</v>
      </c>
      <c r="BX395" s="111">
        <f t="shared" ref="BX395:BX458" si="520">BQ395-BP395</f>
        <v>0</v>
      </c>
      <c r="BY395" s="111">
        <f t="shared" ref="BY395:BY458" si="521">BP395-BX395</f>
        <v>0</v>
      </c>
      <c r="BZ395" s="111">
        <f t="shared" ref="BZ395:BZ458" si="522">BX395-(4*BS395)</f>
        <v>0</v>
      </c>
      <c r="CA395" s="115">
        <f t="shared" ref="CA395:CA458" si="523">BR395-BQ395</f>
        <v>0</v>
      </c>
    </row>
    <row r="396" spans="2:87" x14ac:dyDescent="0.25">
      <c r="C396" s="10" t="s">
        <v>36</v>
      </c>
      <c r="E396" s="1">
        <f t="shared" si="491"/>
        <v>0</v>
      </c>
      <c r="G396" s="8">
        <f t="shared" si="492"/>
        <v>0</v>
      </c>
      <c r="I396" s="25">
        <f t="shared" si="493"/>
        <v>0</v>
      </c>
      <c r="J396" s="1">
        <v>5.1900000000000002E-2</v>
      </c>
      <c r="K396" s="18">
        <f t="shared" si="494"/>
        <v>2.425233644859813E-2</v>
      </c>
      <c r="M396" s="25">
        <f t="shared" si="495"/>
        <v>0</v>
      </c>
      <c r="R396" s="8">
        <f t="shared" si="503"/>
        <v>0</v>
      </c>
      <c r="U396" s="8">
        <f t="shared" si="504"/>
        <v>0</v>
      </c>
      <c r="X396" s="8">
        <f t="shared" si="505"/>
        <v>0</v>
      </c>
      <c r="AA396" s="8">
        <f t="shared" si="506"/>
        <v>0</v>
      </c>
      <c r="AD396" s="8">
        <f t="shared" si="507"/>
        <v>0</v>
      </c>
      <c r="AG396" s="8">
        <f t="shared" si="508"/>
        <v>0</v>
      </c>
      <c r="AQ396" s="40">
        <f t="shared" si="496"/>
        <v>0</v>
      </c>
      <c r="AR396" s="40">
        <f t="shared" si="509"/>
        <v>0</v>
      </c>
      <c r="AS396" s="40">
        <f t="shared" si="497"/>
        <v>0</v>
      </c>
      <c r="AT396" s="41">
        <f t="shared" si="510"/>
        <v>0</v>
      </c>
      <c r="AU396" s="49"/>
      <c r="AV396" s="50">
        <f t="shared" si="498"/>
        <v>0</v>
      </c>
      <c r="AW396" s="51"/>
      <c r="AX396" s="51">
        <f t="shared" si="511"/>
        <v>0</v>
      </c>
      <c r="AY396" s="50">
        <f t="shared" si="499"/>
        <v>0</v>
      </c>
      <c r="AZ396" s="51"/>
      <c r="BA396" s="51">
        <f t="shared" si="512"/>
        <v>0</v>
      </c>
      <c r="BB396" s="50">
        <f t="shared" si="500"/>
        <v>0</v>
      </c>
      <c r="BC396" s="51"/>
      <c r="BD396" s="51">
        <f t="shared" si="513"/>
        <v>0</v>
      </c>
      <c r="BE396" s="50">
        <f t="shared" si="501"/>
        <v>0</v>
      </c>
      <c r="BF396" s="51"/>
      <c r="BG396" s="51">
        <f t="shared" si="514"/>
        <v>0</v>
      </c>
      <c r="BH396" s="50">
        <f t="shared" si="502"/>
        <v>0</v>
      </c>
      <c r="BS396" s="106">
        <f t="shared" si="515"/>
        <v>0</v>
      </c>
      <c r="BT396" s="111">
        <f t="shared" si="516"/>
        <v>0</v>
      </c>
      <c r="BU396" s="111">
        <f t="shared" si="517"/>
        <v>0</v>
      </c>
      <c r="BV396" s="111">
        <f t="shared" si="518"/>
        <v>0</v>
      </c>
      <c r="BW396" s="111">
        <f t="shared" si="519"/>
        <v>0</v>
      </c>
      <c r="BX396" s="111">
        <f t="shared" si="520"/>
        <v>0</v>
      </c>
      <c r="BY396" s="111">
        <f t="shared" si="521"/>
        <v>0</v>
      </c>
      <c r="BZ396" s="111">
        <f t="shared" si="522"/>
        <v>0</v>
      </c>
      <c r="CA396" s="115">
        <f t="shared" si="523"/>
        <v>0</v>
      </c>
    </row>
    <row r="397" spans="2:87" x14ac:dyDescent="0.25">
      <c r="B397" s="5" t="s">
        <v>13</v>
      </c>
      <c r="C397" s="10" t="s">
        <v>31</v>
      </c>
      <c r="E397" s="1">
        <f t="shared" si="491"/>
        <v>0</v>
      </c>
      <c r="G397" s="8">
        <f t="shared" si="492"/>
        <v>0</v>
      </c>
      <c r="H397" s="1">
        <v>6.6400000000000001E-2</v>
      </c>
      <c r="I397" s="25">
        <f t="shared" si="493"/>
        <v>3.3603238866396758E-5</v>
      </c>
      <c r="J397" s="1">
        <v>9.3799999999999994E-2</v>
      </c>
      <c r="K397" s="18">
        <f t="shared" si="494"/>
        <v>4.3831775700934578E-2</v>
      </c>
      <c r="L397" s="1">
        <v>8.5900000000000004E-2</v>
      </c>
      <c r="M397" s="25">
        <f t="shared" si="495"/>
        <v>4.0140186915887853E-2</v>
      </c>
      <c r="N397" s="1" t="s">
        <v>43</v>
      </c>
      <c r="P397" s="1">
        <v>1102</v>
      </c>
      <c r="Q397" s="1">
        <v>686</v>
      </c>
      <c r="R397" s="8">
        <f t="shared" si="503"/>
        <v>416</v>
      </c>
      <c r="S397" s="1">
        <v>995</v>
      </c>
      <c r="T397" s="1">
        <v>606</v>
      </c>
      <c r="U397" s="8">
        <f t="shared" si="504"/>
        <v>389</v>
      </c>
      <c r="V397" s="1">
        <v>1202</v>
      </c>
      <c r="W397" s="1">
        <v>753</v>
      </c>
      <c r="X397" s="8">
        <f t="shared" si="505"/>
        <v>449</v>
      </c>
      <c r="AA397" s="8">
        <f t="shared" si="506"/>
        <v>0</v>
      </c>
      <c r="AD397" s="8">
        <f t="shared" si="507"/>
        <v>0</v>
      </c>
      <c r="AG397" s="8">
        <f t="shared" si="508"/>
        <v>0</v>
      </c>
      <c r="AJ397" s="1">
        <v>127</v>
      </c>
      <c r="AK397" s="8">
        <v>1654</v>
      </c>
      <c r="AP397" s="1">
        <v>89.9</v>
      </c>
      <c r="AQ397" s="40">
        <f t="shared" si="496"/>
        <v>9.0625000000000018</v>
      </c>
      <c r="AR397" s="40">
        <f t="shared" si="509"/>
        <v>62.934027777777793</v>
      </c>
      <c r="AS397" s="40">
        <f t="shared" si="497"/>
        <v>16.312500000000004</v>
      </c>
      <c r="AT397" s="41">
        <f t="shared" si="510"/>
        <v>113.28125000000003</v>
      </c>
      <c r="AU397" s="49">
        <v>1.6</v>
      </c>
      <c r="AV397" s="50">
        <f t="shared" si="498"/>
        <v>3.2653061224489797</v>
      </c>
      <c r="AW397" s="51">
        <v>3.3</v>
      </c>
      <c r="AX397" s="51">
        <f t="shared" si="511"/>
        <v>1.6999999999999997</v>
      </c>
      <c r="AY397" s="50">
        <f t="shared" si="499"/>
        <v>3.4693877551020402</v>
      </c>
      <c r="AZ397" s="51">
        <v>3.6</v>
      </c>
      <c r="BA397" s="51">
        <f t="shared" si="512"/>
        <v>2</v>
      </c>
      <c r="BB397" s="50">
        <f t="shared" si="500"/>
        <v>4.0816326530612246</v>
      </c>
      <c r="BC397" s="51">
        <v>3.5</v>
      </c>
      <c r="BD397" s="51">
        <f t="shared" si="513"/>
        <v>1.9</v>
      </c>
      <c r="BE397" s="50">
        <f t="shared" si="501"/>
        <v>3.8775510204081631</v>
      </c>
      <c r="BF397" s="51">
        <v>2.4</v>
      </c>
      <c r="BG397" s="51">
        <f t="shared" si="514"/>
        <v>0.79999999999999982</v>
      </c>
      <c r="BH397" s="50">
        <f t="shared" si="502"/>
        <v>1.6326530612244894</v>
      </c>
      <c r="BI397" s="1">
        <v>22</v>
      </c>
      <c r="BJ397" s="106">
        <v>2.2810000000000001</v>
      </c>
      <c r="BK397" s="111">
        <v>4.798</v>
      </c>
      <c r="BL397" s="111">
        <v>3.2</v>
      </c>
      <c r="BM397" s="111">
        <v>5.9610000000000003</v>
      </c>
      <c r="BN397" s="111">
        <v>9.3610000000000007</v>
      </c>
      <c r="BO397" s="111">
        <v>8.0009999999999994</v>
      </c>
      <c r="BP397" s="111">
        <v>11.686</v>
      </c>
      <c r="BQ397" s="111">
        <v>18.399999999999999</v>
      </c>
      <c r="BR397" s="111">
        <v>22.4</v>
      </c>
      <c r="BS397" s="106">
        <f t="shared" si="515"/>
        <v>1.3805000000000001</v>
      </c>
      <c r="BT397" s="111">
        <f t="shared" si="516"/>
        <v>3.4000000000000004</v>
      </c>
      <c r="BU397" s="111">
        <f t="shared" si="517"/>
        <v>4.7805</v>
      </c>
      <c r="BV397" s="111">
        <f t="shared" si="518"/>
        <v>2.0399999999999991</v>
      </c>
      <c r="BW397" s="111">
        <f t="shared" si="519"/>
        <v>3.4204999999999992</v>
      </c>
      <c r="BX397" s="111">
        <f t="shared" si="520"/>
        <v>6.7139999999999986</v>
      </c>
      <c r="BY397" s="111">
        <f t="shared" si="521"/>
        <v>4.9720000000000013</v>
      </c>
      <c r="BZ397" s="111">
        <f t="shared" si="522"/>
        <v>1.1919999999999984</v>
      </c>
      <c r="CA397" s="115">
        <f t="shared" si="523"/>
        <v>4</v>
      </c>
      <c r="CB397" s="122">
        <f>BK397/$BJ397</f>
        <v>2.1034633932485751</v>
      </c>
      <c r="CC397" s="122">
        <f t="shared" ref="CC397" si="524">BL397/$BJ397</f>
        <v>1.4028934677772906</v>
      </c>
      <c r="CD397" s="122">
        <f t="shared" ref="CD397" si="525">BM397/$BJ397</f>
        <v>2.6133274879438844</v>
      </c>
      <c r="CE397" s="122">
        <f t="shared" ref="CE397" si="526">BN397/$BJ397</f>
        <v>4.1039017974572554</v>
      </c>
      <c r="CF397" s="122">
        <f t="shared" ref="CF397" si="527">BO397/$BJ397</f>
        <v>3.5076720736519067</v>
      </c>
      <c r="CG397" s="122">
        <f t="shared" ref="CG397" si="528">BP397/$BJ397</f>
        <v>5.1231915826391932</v>
      </c>
      <c r="CH397" s="122">
        <f t="shared" ref="CH397" si="529">BQ397/$BJ397</f>
        <v>8.06663743971942</v>
      </c>
      <c r="CI397" s="92">
        <f t="shared" ref="CI397" si="530">BR397/$BJ397</f>
        <v>9.8202542744410337</v>
      </c>
    </row>
    <row r="398" spans="2:87" x14ac:dyDescent="0.25">
      <c r="C398" s="10" t="s">
        <v>32</v>
      </c>
      <c r="E398" s="1">
        <f t="shared" si="491"/>
        <v>0</v>
      </c>
      <c r="G398" s="8">
        <f t="shared" si="492"/>
        <v>0</v>
      </c>
      <c r="H398" s="1">
        <v>6.5100000000000005E-2</v>
      </c>
      <c r="I398" s="25">
        <f t="shared" si="493"/>
        <v>3.2945344129554656E-5</v>
      </c>
      <c r="J398" s="1">
        <v>9.1499999999999998E-2</v>
      </c>
      <c r="K398" s="18">
        <f t="shared" si="494"/>
        <v>4.2757009345794392E-2</v>
      </c>
      <c r="L398" s="1">
        <v>8.5300000000000001E-2</v>
      </c>
      <c r="M398" s="25">
        <f t="shared" si="495"/>
        <v>3.9859813084112149E-2</v>
      </c>
      <c r="P398" s="1">
        <v>1114</v>
      </c>
      <c r="Q398" s="1">
        <v>670</v>
      </c>
      <c r="R398" s="8">
        <f t="shared" si="503"/>
        <v>444</v>
      </c>
      <c r="S398" s="1">
        <v>1000</v>
      </c>
      <c r="T398" s="1">
        <v>616</v>
      </c>
      <c r="U398" s="8">
        <f t="shared" si="504"/>
        <v>384</v>
      </c>
      <c r="V398" s="1">
        <v>1222</v>
      </c>
      <c r="W398" s="1">
        <v>751</v>
      </c>
      <c r="X398" s="8">
        <f t="shared" si="505"/>
        <v>471</v>
      </c>
      <c r="AA398" s="8">
        <f t="shared" si="506"/>
        <v>0</v>
      </c>
      <c r="AD398" s="8">
        <f t="shared" si="507"/>
        <v>0</v>
      </c>
      <c r="AG398" s="8">
        <f t="shared" si="508"/>
        <v>0</v>
      </c>
      <c r="AJ398" s="1">
        <v>132</v>
      </c>
      <c r="AK398" s="8">
        <v>1646</v>
      </c>
      <c r="AQ398" s="40">
        <f t="shared" si="496"/>
        <v>0</v>
      </c>
      <c r="AR398" s="40">
        <f t="shared" si="509"/>
        <v>0</v>
      </c>
      <c r="AS398" s="40">
        <f t="shared" si="497"/>
        <v>0</v>
      </c>
      <c r="AT398" s="41">
        <f t="shared" si="510"/>
        <v>0</v>
      </c>
      <c r="AU398" s="49"/>
      <c r="AV398" s="50">
        <f t="shared" si="498"/>
        <v>0</v>
      </c>
      <c r="AW398" s="51"/>
      <c r="AX398" s="51">
        <f t="shared" si="511"/>
        <v>0</v>
      </c>
      <c r="AY398" s="50">
        <f t="shared" si="499"/>
        <v>0</v>
      </c>
      <c r="AZ398" s="51"/>
      <c r="BA398" s="51">
        <f t="shared" si="512"/>
        <v>0</v>
      </c>
      <c r="BB398" s="50">
        <f t="shared" si="500"/>
        <v>0</v>
      </c>
      <c r="BC398" s="51"/>
      <c r="BD398" s="51">
        <f t="shared" si="513"/>
        <v>0</v>
      </c>
      <c r="BE398" s="50">
        <f t="shared" si="501"/>
        <v>0</v>
      </c>
      <c r="BF398" s="51"/>
      <c r="BG398" s="51">
        <f t="shared" si="514"/>
        <v>0</v>
      </c>
      <c r="BH398" s="50">
        <f t="shared" si="502"/>
        <v>0</v>
      </c>
      <c r="BS398" s="106">
        <f t="shared" si="515"/>
        <v>0</v>
      </c>
      <c r="BT398" s="111">
        <f t="shared" si="516"/>
        <v>0</v>
      </c>
      <c r="BU398" s="111">
        <f t="shared" si="517"/>
        <v>0</v>
      </c>
      <c r="BV398" s="111">
        <f t="shared" si="518"/>
        <v>0</v>
      </c>
      <c r="BW398" s="111">
        <f t="shared" si="519"/>
        <v>0</v>
      </c>
      <c r="BX398" s="111">
        <f t="shared" si="520"/>
        <v>0</v>
      </c>
      <c r="BY398" s="111">
        <f t="shared" si="521"/>
        <v>0</v>
      </c>
      <c r="BZ398" s="111">
        <f t="shared" si="522"/>
        <v>0</v>
      </c>
      <c r="CA398" s="115">
        <f t="shared" si="523"/>
        <v>0</v>
      </c>
    </row>
    <row r="399" spans="2:87" x14ac:dyDescent="0.25">
      <c r="C399" s="10" t="s">
        <v>33</v>
      </c>
      <c r="E399" s="1">
        <f t="shared" si="491"/>
        <v>0</v>
      </c>
      <c r="G399" s="8">
        <f t="shared" si="492"/>
        <v>0</v>
      </c>
      <c r="I399" s="25">
        <f t="shared" si="493"/>
        <v>0</v>
      </c>
      <c r="J399" s="1">
        <v>9.2999999999999999E-2</v>
      </c>
      <c r="K399" s="18">
        <f t="shared" si="494"/>
        <v>4.3457943925233639E-2</v>
      </c>
      <c r="L399" s="1">
        <v>8.6300000000000002E-2</v>
      </c>
      <c r="M399" s="25">
        <f t="shared" si="495"/>
        <v>4.0327102803738316E-2</v>
      </c>
      <c r="R399" s="8">
        <f t="shared" si="503"/>
        <v>0</v>
      </c>
      <c r="U399" s="8">
        <f t="shared" si="504"/>
        <v>0</v>
      </c>
      <c r="X399" s="8">
        <f t="shared" si="505"/>
        <v>0</v>
      </c>
      <c r="AA399" s="8">
        <f t="shared" si="506"/>
        <v>0</v>
      </c>
      <c r="AD399" s="8">
        <f t="shared" si="507"/>
        <v>0</v>
      </c>
      <c r="AG399" s="8">
        <f t="shared" si="508"/>
        <v>0</v>
      </c>
      <c r="AJ399" s="1">
        <v>125</v>
      </c>
      <c r="AK399" s="8">
        <v>1656</v>
      </c>
      <c r="AQ399" s="40">
        <f t="shared" si="496"/>
        <v>0</v>
      </c>
      <c r="AR399" s="40">
        <f t="shared" si="509"/>
        <v>0</v>
      </c>
      <c r="AS399" s="40">
        <f t="shared" si="497"/>
        <v>0</v>
      </c>
      <c r="AT399" s="41">
        <f t="shared" si="510"/>
        <v>0</v>
      </c>
      <c r="AU399" s="49"/>
      <c r="AV399" s="50">
        <f t="shared" si="498"/>
        <v>0</v>
      </c>
      <c r="AW399" s="51"/>
      <c r="AX399" s="51">
        <f t="shared" si="511"/>
        <v>0</v>
      </c>
      <c r="AY399" s="50">
        <f t="shared" si="499"/>
        <v>0</v>
      </c>
      <c r="AZ399" s="51"/>
      <c r="BA399" s="51">
        <f t="shared" si="512"/>
        <v>0</v>
      </c>
      <c r="BB399" s="50">
        <f t="shared" si="500"/>
        <v>0</v>
      </c>
      <c r="BC399" s="51"/>
      <c r="BD399" s="51">
        <f t="shared" si="513"/>
        <v>0</v>
      </c>
      <c r="BE399" s="50">
        <f t="shared" si="501"/>
        <v>0</v>
      </c>
      <c r="BF399" s="51"/>
      <c r="BG399" s="51">
        <f t="shared" si="514"/>
        <v>0</v>
      </c>
      <c r="BH399" s="50">
        <f t="shared" si="502"/>
        <v>0</v>
      </c>
      <c r="BS399" s="106">
        <f t="shared" si="515"/>
        <v>0</v>
      </c>
      <c r="BT399" s="111">
        <f t="shared" si="516"/>
        <v>0</v>
      </c>
      <c r="BU399" s="111">
        <f t="shared" si="517"/>
        <v>0</v>
      </c>
      <c r="BV399" s="111">
        <f t="shared" si="518"/>
        <v>0</v>
      </c>
      <c r="BW399" s="111">
        <f t="shared" si="519"/>
        <v>0</v>
      </c>
      <c r="BX399" s="111">
        <f t="shared" si="520"/>
        <v>0</v>
      </c>
      <c r="BY399" s="111">
        <f t="shared" si="521"/>
        <v>0</v>
      </c>
      <c r="BZ399" s="111">
        <f t="shared" si="522"/>
        <v>0</v>
      </c>
      <c r="CA399" s="115">
        <f t="shared" si="523"/>
        <v>0</v>
      </c>
    </row>
    <row r="400" spans="2:87" x14ac:dyDescent="0.25">
      <c r="C400" s="10" t="s">
        <v>34</v>
      </c>
      <c r="E400" s="1">
        <f t="shared" si="491"/>
        <v>0</v>
      </c>
      <c r="G400" s="8">
        <f t="shared" si="492"/>
        <v>0</v>
      </c>
      <c r="I400" s="25">
        <f t="shared" si="493"/>
        <v>0</v>
      </c>
      <c r="J400" s="1">
        <v>9.2299999999999993E-2</v>
      </c>
      <c r="K400" s="18">
        <f t="shared" si="494"/>
        <v>4.3130841121495324E-2</v>
      </c>
      <c r="L400" s="1">
        <v>8.6199999999999999E-2</v>
      </c>
      <c r="M400" s="25">
        <f t="shared" si="495"/>
        <v>4.0280373831775698E-2</v>
      </c>
      <c r="R400" s="8">
        <f t="shared" si="503"/>
        <v>0</v>
      </c>
      <c r="U400" s="8">
        <f t="shared" si="504"/>
        <v>0</v>
      </c>
      <c r="X400" s="8">
        <f t="shared" si="505"/>
        <v>0</v>
      </c>
      <c r="AA400" s="8">
        <f t="shared" si="506"/>
        <v>0</v>
      </c>
      <c r="AD400" s="8">
        <f t="shared" si="507"/>
        <v>0</v>
      </c>
      <c r="AG400" s="8">
        <f t="shared" si="508"/>
        <v>0</v>
      </c>
      <c r="AJ400" s="1">
        <v>124</v>
      </c>
      <c r="AK400" s="8">
        <v>1654</v>
      </c>
      <c r="AQ400" s="40">
        <f t="shared" si="496"/>
        <v>0</v>
      </c>
      <c r="AR400" s="40">
        <f t="shared" si="509"/>
        <v>0</v>
      </c>
      <c r="AS400" s="40">
        <f t="shared" si="497"/>
        <v>0</v>
      </c>
      <c r="AT400" s="41">
        <f t="shared" si="510"/>
        <v>0</v>
      </c>
      <c r="AU400" s="49"/>
      <c r="AV400" s="50">
        <f t="shared" si="498"/>
        <v>0</v>
      </c>
      <c r="AW400" s="51"/>
      <c r="AX400" s="51">
        <f t="shared" si="511"/>
        <v>0</v>
      </c>
      <c r="AY400" s="50">
        <f t="shared" si="499"/>
        <v>0</v>
      </c>
      <c r="AZ400" s="51"/>
      <c r="BA400" s="51">
        <f t="shared" si="512"/>
        <v>0</v>
      </c>
      <c r="BB400" s="50">
        <f t="shared" si="500"/>
        <v>0</v>
      </c>
      <c r="BC400" s="51"/>
      <c r="BD400" s="51">
        <f t="shared" si="513"/>
        <v>0</v>
      </c>
      <c r="BE400" s="50">
        <f t="shared" si="501"/>
        <v>0</v>
      </c>
      <c r="BF400" s="51"/>
      <c r="BG400" s="51">
        <f t="shared" si="514"/>
        <v>0</v>
      </c>
      <c r="BH400" s="50">
        <f t="shared" si="502"/>
        <v>0</v>
      </c>
      <c r="BS400" s="106">
        <f t="shared" si="515"/>
        <v>0</v>
      </c>
      <c r="BT400" s="111">
        <f t="shared" si="516"/>
        <v>0</v>
      </c>
      <c r="BU400" s="111">
        <f t="shared" si="517"/>
        <v>0</v>
      </c>
      <c r="BV400" s="111">
        <f t="shared" si="518"/>
        <v>0</v>
      </c>
      <c r="BW400" s="111">
        <f t="shared" si="519"/>
        <v>0</v>
      </c>
      <c r="BX400" s="111">
        <f t="shared" si="520"/>
        <v>0</v>
      </c>
      <c r="BY400" s="111">
        <f t="shared" si="521"/>
        <v>0</v>
      </c>
      <c r="BZ400" s="111">
        <f t="shared" si="522"/>
        <v>0</v>
      </c>
      <c r="CA400" s="115">
        <f t="shared" si="523"/>
        <v>0</v>
      </c>
    </row>
    <row r="401" spans="1:87" x14ac:dyDescent="0.25">
      <c r="C401" s="10" t="s">
        <v>29</v>
      </c>
      <c r="E401" s="1">
        <f t="shared" si="491"/>
        <v>0</v>
      </c>
      <c r="G401" s="8">
        <f t="shared" si="492"/>
        <v>0</v>
      </c>
      <c r="I401" s="25">
        <f t="shared" si="493"/>
        <v>0</v>
      </c>
      <c r="K401" s="18">
        <f t="shared" si="494"/>
        <v>0</v>
      </c>
      <c r="M401" s="25">
        <f t="shared" si="495"/>
        <v>0</v>
      </c>
      <c r="R401" s="8">
        <f t="shared" si="503"/>
        <v>0</v>
      </c>
      <c r="U401" s="8">
        <f t="shared" si="504"/>
        <v>0</v>
      </c>
      <c r="X401" s="8">
        <f t="shared" si="505"/>
        <v>0</v>
      </c>
      <c r="AA401" s="8">
        <f t="shared" si="506"/>
        <v>0</v>
      </c>
      <c r="AD401" s="8">
        <f t="shared" si="507"/>
        <v>0</v>
      </c>
      <c r="AG401" s="8">
        <f t="shared" si="508"/>
        <v>0</v>
      </c>
      <c r="AQ401" s="40">
        <f t="shared" si="496"/>
        <v>0</v>
      </c>
      <c r="AR401" s="40">
        <f t="shared" si="509"/>
        <v>0</v>
      </c>
      <c r="AS401" s="40">
        <f t="shared" si="497"/>
        <v>0</v>
      </c>
      <c r="AT401" s="41">
        <f t="shared" si="510"/>
        <v>0</v>
      </c>
      <c r="AU401" s="49"/>
      <c r="AV401" s="50">
        <f t="shared" si="498"/>
        <v>0</v>
      </c>
      <c r="AW401" s="51"/>
      <c r="AX401" s="51">
        <f t="shared" si="511"/>
        <v>0</v>
      </c>
      <c r="AY401" s="50">
        <f t="shared" si="499"/>
        <v>0</v>
      </c>
      <c r="AZ401" s="51"/>
      <c r="BA401" s="51">
        <f t="shared" si="512"/>
        <v>0</v>
      </c>
      <c r="BB401" s="50">
        <f t="shared" si="500"/>
        <v>0</v>
      </c>
      <c r="BC401" s="51"/>
      <c r="BD401" s="51">
        <f t="shared" si="513"/>
        <v>0</v>
      </c>
      <c r="BE401" s="50">
        <f t="shared" si="501"/>
        <v>0</v>
      </c>
      <c r="BF401" s="51"/>
      <c r="BG401" s="51">
        <f t="shared" si="514"/>
        <v>0</v>
      </c>
      <c r="BH401" s="50">
        <f t="shared" si="502"/>
        <v>0</v>
      </c>
      <c r="BS401" s="106">
        <f t="shared" si="515"/>
        <v>0</v>
      </c>
      <c r="BT401" s="111">
        <f t="shared" si="516"/>
        <v>0</v>
      </c>
      <c r="BU401" s="111">
        <f t="shared" si="517"/>
        <v>0</v>
      </c>
      <c r="BV401" s="111">
        <f t="shared" si="518"/>
        <v>0</v>
      </c>
      <c r="BW401" s="111">
        <f t="shared" si="519"/>
        <v>0</v>
      </c>
      <c r="BX401" s="111">
        <f t="shared" si="520"/>
        <v>0</v>
      </c>
      <c r="BY401" s="111">
        <f t="shared" si="521"/>
        <v>0</v>
      </c>
      <c r="BZ401" s="111">
        <f t="shared" si="522"/>
        <v>0</v>
      </c>
      <c r="CA401" s="115">
        <f t="shared" si="523"/>
        <v>0</v>
      </c>
    </row>
    <row r="402" spans="1:87" x14ac:dyDescent="0.25">
      <c r="C402" s="10" t="s">
        <v>30</v>
      </c>
      <c r="E402" s="1">
        <f t="shared" si="491"/>
        <v>0</v>
      </c>
      <c r="G402" s="8">
        <f t="shared" si="492"/>
        <v>0</v>
      </c>
      <c r="I402" s="25">
        <f t="shared" si="493"/>
        <v>0</v>
      </c>
      <c r="K402" s="18">
        <f t="shared" si="494"/>
        <v>0</v>
      </c>
      <c r="M402" s="25">
        <f t="shared" si="495"/>
        <v>0</v>
      </c>
      <c r="R402" s="8">
        <f t="shared" si="503"/>
        <v>0</v>
      </c>
      <c r="U402" s="8">
        <f t="shared" si="504"/>
        <v>0</v>
      </c>
      <c r="X402" s="8">
        <f t="shared" si="505"/>
        <v>0</v>
      </c>
      <c r="AA402" s="8">
        <f t="shared" si="506"/>
        <v>0</v>
      </c>
      <c r="AD402" s="8">
        <f t="shared" si="507"/>
        <v>0</v>
      </c>
      <c r="AG402" s="8">
        <f t="shared" si="508"/>
        <v>0</v>
      </c>
      <c r="AQ402" s="40">
        <f t="shared" si="496"/>
        <v>0</v>
      </c>
      <c r="AR402" s="40">
        <f t="shared" si="509"/>
        <v>0</v>
      </c>
      <c r="AS402" s="40">
        <f t="shared" si="497"/>
        <v>0</v>
      </c>
      <c r="AT402" s="41">
        <f t="shared" si="510"/>
        <v>0</v>
      </c>
      <c r="AU402" s="49"/>
      <c r="AV402" s="50">
        <f t="shared" si="498"/>
        <v>0</v>
      </c>
      <c r="AW402" s="51"/>
      <c r="AX402" s="51">
        <f t="shared" si="511"/>
        <v>0</v>
      </c>
      <c r="AY402" s="50">
        <f t="shared" si="499"/>
        <v>0</v>
      </c>
      <c r="AZ402" s="51"/>
      <c r="BA402" s="51">
        <f t="shared" si="512"/>
        <v>0</v>
      </c>
      <c r="BB402" s="50">
        <f t="shared" si="500"/>
        <v>0</v>
      </c>
      <c r="BC402" s="51"/>
      <c r="BD402" s="51">
        <f t="shared" si="513"/>
        <v>0</v>
      </c>
      <c r="BE402" s="50">
        <f t="shared" si="501"/>
        <v>0</v>
      </c>
      <c r="BF402" s="51"/>
      <c r="BG402" s="51">
        <f t="shared" si="514"/>
        <v>0</v>
      </c>
      <c r="BH402" s="50">
        <f t="shared" si="502"/>
        <v>0</v>
      </c>
      <c r="BS402" s="106">
        <f t="shared" si="515"/>
        <v>0</v>
      </c>
      <c r="BT402" s="111">
        <f t="shared" si="516"/>
        <v>0</v>
      </c>
      <c r="BU402" s="111">
        <f t="shared" si="517"/>
        <v>0</v>
      </c>
      <c r="BV402" s="111">
        <f t="shared" si="518"/>
        <v>0</v>
      </c>
      <c r="BW402" s="111">
        <f t="shared" si="519"/>
        <v>0</v>
      </c>
      <c r="BX402" s="111">
        <f t="shared" si="520"/>
        <v>0</v>
      </c>
      <c r="BY402" s="111">
        <f t="shared" si="521"/>
        <v>0</v>
      </c>
      <c r="BZ402" s="111">
        <f t="shared" si="522"/>
        <v>0</v>
      </c>
      <c r="CA402" s="115">
        <f t="shared" si="523"/>
        <v>0</v>
      </c>
    </row>
    <row r="403" spans="1:87" x14ac:dyDescent="0.25">
      <c r="C403" s="10" t="s">
        <v>10</v>
      </c>
      <c r="E403" s="1">
        <f t="shared" si="491"/>
        <v>0</v>
      </c>
      <c r="G403" s="8">
        <f t="shared" si="492"/>
        <v>0</v>
      </c>
      <c r="I403" s="25">
        <f t="shared" si="493"/>
        <v>0</v>
      </c>
      <c r="K403" s="18">
        <f t="shared" si="494"/>
        <v>0</v>
      </c>
      <c r="M403" s="25">
        <f t="shared" si="495"/>
        <v>0</v>
      </c>
      <c r="R403" s="8">
        <f t="shared" si="503"/>
        <v>0</v>
      </c>
      <c r="U403" s="8">
        <f t="shared" si="504"/>
        <v>0</v>
      </c>
      <c r="X403" s="8">
        <f t="shared" si="505"/>
        <v>0</v>
      </c>
      <c r="AA403" s="8">
        <f t="shared" si="506"/>
        <v>0</v>
      </c>
      <c r="AD403" s="8">
        <f t="shared" si="507"/>
        <v>0</v>
      </c>
      <c r="AG403" s="8">
        <f t="shared" si="508"/>
        <v>0</v>
      </c>
      <c r="AQ403" s="40">
        <f t="shared" si="496"/>
        <v>0</v>
      </c>
      <c r="AR403" s="40">
        <f t="shared" si="509"/>
        <v>0</v>
      </c>
      <c r="AS403" s="40">
        <f t="shared" si="497"/>
        <v>0</v>
      </c>
      <c r="AT403" s="41">
        <f t="shared" si="510"/>
        <v>0</v>
      </c>
      <c r="AU403" s="49"/>
      <c r="AV403" s="50">
        <f t="shared" si="498"/>
        <v>0</v>
      </c>
      <c r="AW403" s="51"/>
      <c r="AX403" s="51">
        <f t="shared" si="511"/>
        <v>0</v>
      </c>
      <c r="AY403" s="50">
        <f t="shared" si="499"/>
        <v>0</v>
      </c>
      <c r="AZ403" s="51"/>
      <c r="BA403" s="51">
        <f t="shared" si="512"/>
        <v>0</v>
      </c>
      <c r="BB403" s="50">
        <f t="shared" si="500"/>
        <v>0</v>
      </c>
      <c r="BC403" s="51"/>
      <c r="BD403" s="51">
        <f t="shared" si="513"/>
        <v>0</v>
      </c>
      <c r="BE403" s="50">
        <f t="shared" si="501"/>
        <v>0</v>
      </c>
      <c r="BF403" s="51"/>
      <c r="BG403" s="51">
        <f t="shared" si="514"/>
        <v>0</v>
      </c>
      <c r="BH403" s="50">
        <f t="shared" si="502"/>
        <v>0</v>
      </c>
      <c r="BS403" s="106">
        <f t="shared" si="515"/>
        <v>0</v>
      </c>
      <c r="BT403" s="111">
        <f t="shared" si="516"/>
        <v>0</v>
      </c>
      <c r="BU403" s="111">
        <f t="shared" si="517"/>
        <v>0</v>
      </c>
      <c r="BV403" s="111">
        <f t="shared" si="518"/>
        <v>0</v>
      </c>
      <c r="BW403" s="111">
        <f t="shared" si="519"/>
        <v>0</v>
      </c>
      <c r="BX403" s="111">
        <f t="shared" si="520"/>
        <v>0</v>
      </c>
      <c r="BY403" s="111">
        <f t="shared" si="521"/>
        <v>0</v>
      </c>
      <c r="BZ403" s="111">
        <f t="shared" si="522"/>
        <v>0</v>
      </c>
      <c r="CA403" s="115">
        <f t="shared" si="523"/>
        <v>0</v>
      </c>
    </row>
    <row r="404" spans="1:87" x14ac:dyDescent="0.25">
      <c r="C404" s="10" t="s">
        <v>35</v>
      </c>
      <c r="E404" s="1">
        <f t="shared" si="491"/>
        <v>0</v>
      </c>
      <c r="G404" s="8">
        <f t="shared" si="492"/>
        <v>0</v>
      </c>
      <c r="I404" s="25">
        <f t="shared" si="493"/>
        <v>0</v>
      </c>
      <c r="K404" s="18">
        <f t="shared" si="494"/>
        <v>0</v>
      </c>
      <c r="M404" s="25">
        <f t="shared" si="495"/>
        <v>0</v>
      </c>
      <c r="R404" s="8">
        <f t="shared" si="503"/>
        <v>0</v>
      </c>
      <c r="U404" s="8">
        <f t="shared" si="504"/>
        <v>0</v>
      </c>
      <c r="X404" s="8">
        <f t="shared" si="505"/>
        <v>0</v>
      </c>
      <c r="AA404" s="8">
        <f t="shared" si="506"/>
        <v>0</v>
      </c>
      <c r="AD404" s="8">
        <f t="shared" si="507"/>
        <v>0</v>
      </c>
      <c r="AG404" s="8">
        <f t="shared" si="508"/>
        <v>0</v>
      </c>
      <c r="AQ404" s="40">
        <f t="shared" si="496"/>
        <v>0</v>
      </c>
      <c r="AR404" s="40">
        <f t="shared" si="509"/>
        <v>0</v>
      </c>
      <c r="AS404" s="40">
        <f t="shared" si="497"/>
        <v>0</v>
      </c>
      <c r="AT404" s="41">
        <f t="shared" si="510"/>
        <v>0</v>
      </c>
      <c r="AU404" s="49"/>
      <c r="AV404" s="50">
        <f t="shared" si="498"/>
        <v>0</v>
      </c>
      <c r="AW404" s="51"/>
      <c r="AX404" s="51">
        <f t="shared" si="511"/>
        <v>0</v>
      </c>
      <c r="AY404" s="50">
        <f t="shared" si="499"/>
        <v>0</v>
      </c>
      <c r="AZ404" s="51"/>
      <c r="BA404" s="51">
        <f t="shared" si="512"/>
        <v>0</v>
      </c>
      <c r="BB404" s="50">
        <f t="shared" si="500"/>
        <v>0</v>
      </c>
      <c r="BC404" s="51"/>
      <c r="BD404" s="51">
        <f t="shared" si="513"/>
        <v>0</v>
      </c>
      <c r="BE404" s="50">
        <f t="shared" si="501"/>
        <v>0</v>
      </c>
      <c r="BF404" s="51"/>
      <c r="BG404" s="51">
        <f t="shared" si="514"/>
        <v>0</v>
      </c>
      <c r="BH404" s="50">
        <f t="shared" si="502"/>
        <v>0</v>
      </c>
      <c r="BS404" s="106">
        <f t="shared" si="515"/>
        <v>0</v>
      </c>
      <c r="BT404" s="111">
        <f t="shared" si="516"/>
        <v>0</v>
      </c>
      <c r="BU404" s="111">
        <f t="shared" si="517"/>
        <v>0</v>
      </c>
      <c r="BV404" s="111">
        <f t="shared" si="518"/>
        <v>0</v>
      </c>
      <c r="BW404" s="111">
        <f t="shared" si="519"/>
        <v>0</v>
      </c>
      <c r="BX404" s="111">
        <f t="shared" si="520"/>
        <v>0</v>
      </c>
      <c r="BY404" s="111">
        <f t="shared" si="521"/>
        <v>0</v>
      </c>
      <c r="BZ404" s="111">
        <f t="shared" si="522"/>
        <v>0</v>
      </c>
      <c r="CA404" s="115">
        <f t="shared" si="523"/>
        <v>0</v>
      </c>
    </row>
    <row r="405" spans="1:87" x14ac:dyDescent="0.25">
      <c r="C405" s="10" t="s">
        <v>36</v>
      </c>
      <c r="E405" s="1">
        <f t="shared" si="491"/>
        <v>0</v>
      </c>
      <c r="G405" s="8">
        <f t="shared" si="492"/>
        <v>0</v>
      </c>
      <c r="I405" s="25">
        <f t="shared" si="493"/>
        <v>0</v>
      </c>
      <c r="J405" s="1">
        <v>5.1499999999999997E-2</v>
      </c>
      <c r="K405" s="18">
        <f t="shared" si="494"/>
        <v>2.4065420560747661E-2</v>
      </c>
      <c r="M405" s="25">
        <f t="shared" si="495"/>
        <v>0</v>
      </c>
      <c r="R405" s="8">
        <f t="shared" si="503"/>
        <v>0</v>
      </c>
      <c r="U405" s="8">
        <f t="shared" si="504"/>
        <v>0</v>
      </c>
      <c r="X405" s="8">
        <f t="shared" si="505"/>
        <v>0</v>
      </c>
      <c r="AA405" s="8">
        <f t="shared" si="506"/>
        <v>0</v>
      </c>
      <c r="AD405" s="8">
        <f t="shared" si="507"/>
        <v>0</v>
      </c>
      <c r="AG405" s="8">
        <f t="shared" si="508"/>
        <v>0</v>
      </c>
      <c r="AQ405" s="40">
        <f t="shared" si="496"/>
        <v>0</v>
      </c>
      <c r="AR405" s="40">
        <f t="shared" si="509"/>
        <v>0</v>
      </c>
      <c r="AS405" s="40">
        <f t="shared" si="497"/>
        <v>0</v>
      </c>
      <c r="AT405" s="41">
        <f t="shared" si="510"/>
        <v>0</v>
      </c>
      <c r="AU405" s="49"/>
      <c r="AV405" s="50">
        <f t="shared" si="498"/>
        <v>0</v>
      </c>
      <c r="AW405" s="51"/>
      <c r="AX405" s="51">
        <f t="shared" si="511"/>
        <v>0</v>
      </c>
      <c r="AY405" s="50">
        <f t="shared" si="499"/>
        <v>0</v>
      </c>
      <c r="AZ405" s="51"/>
      <c r="BA405" s="51">
        <f t="shared" si="512"/>
        <v>0</v>
      </c>
      <c r="BB405" s="50">
        <f t="shared" si="500"/>
        <v>0</v>
      </c>
      <c r="BC405" s="51"/>
      <c r="BD405" s="51">
        <f t="shared" si="513"/>
        <v>0</v>
      </c>
      <c r="BE405" s="50">
        <f t="shared" si="501"/>
        <v>0</v>
      </c>
      <c r="BF405" s="51"/>
      <c r="BG405" s="51">
        <f t="shared" si="514"/>
        <v>0</v>
      </c>
      <c r="BH405" s="50">
        <f t="shared" si="502"/>
        <v>0</v>
      </c>
      <c r="BS405" s="106">
        <f t="shared" si="515"/>
        <v>0</v>
      </c>
      <c r="BT405" s="111">
        <f t="shared" si="516"/>
        <v>0</v>
      </c>
      <c r="BU405" s="111">
        <f t="shared" si="517"/>
        <v>0</v>
      </c>
      <c r="BV405" s="111">
        <f t="shared" si="518"/>
        <v>0</v>
      </c>
      <c r="BW405" s="111">
        <f t="shared" si="519"/>
        <v>0</v>
      </c>
      <c r="BX405" s="111">
        <f t="shared" si="520"/>
        <v>0</v>
      </c>
      <c r="BY405" s="111">
        <f t="shared" si="521"/>
        <v>0</v>
      </c>
      <c r="BZ405" s="111">
        <f t="shared" si="522"/>
        <v>0</v>
      </c>
      <c r="CA405" s="115">
        <f t="shared" si="523"/>
        <v>0</v>
      </c>
    </row>
    <row r="406" spans="1:87" x14ac:dyDescent="0.25">
      <c r="B406" s="5" t="s">
        <v>14</v>
      </c>
      <c r="C406" s="10" t="s">
        <v>31</v>
      </c>
      <c r="E406" s="1">
        <f t="shared" si="491"/>
        <v>0</v>
      </c>
      <c r="G406" s="8">
        <f t="shared" si="492"/>
        <v>0</v>
      </c>
      <c r="H406" s="1">
        <v>7.0699999999999999E-2</v>
      </c>
      <c r="I406" s="25">
        <f t="shared" si="493"/>
        <v>3.5779352226720647E-5</v>
      </c>
      <c r="J406" s="1">
        <v>9.2399999999999996E-2</v>
      </c>
      <c r="K406" s="18">
        <f t="shared" si="494"/>
        <v>4.3177570093457941E-2</v>
      </c>
      <c r="L406" s="1">
        <v>8.6499999999999994E-2</v>
      </c>
      <c r="M406" s="25">
        <f t="shared" si="495"/>
        <v>4.0420560747663543E-2</v>
      </c>
      <c r="N406" s="1" t="s">
        <v>43</v>
      </c>
      <c r="P406" s="1">
        <v>1121</v>
      </c>
      <c r="Q406" s="1">
        <v>700</v>
      </c>
      <c r="R406" s="8">
        <f t="shared" si="503"/>
        <v>421</v>
      </c>
      <c r="S406" s="1">
        <v>1010</v>
      </c>
      <c r="T406" s="1">
        <v>613</v>
      </c>
      <c r="U406" s="8">
        <f t="shared" si="504"/>
        <v>397</v>
      </c>
      <c r="V406" s="1">
        <v>1224</v>
      </c>
      <c r="W406" s="1">
        <v>771</v>
      </c>
      <c r="X406" s="8">
        <f t="shared" si="505"/>
        <v>453</v>
      </c>
      <c r="AA406" s="8">
        <f t="shared" si="506"/>
        <v>0</v>
      </c>
      <c r="AD406" s="8">
        <f t="shared" si="507"/>
        <v>0</v>
      </c>
      <c r="AG406" s="8">
        <f t="shared" si="508"/>
        <v>0</v>
      </c>
      <c r="AJ406" s="1">
        <v>125</v>
      </c>
      <c r="AK406" s="8">
        <v>1654</v>
      </c>
      <c r="AP406" s="1">
        <v>55.5</v>
      </c>
      <c r="AQ406" s="40">
        <f t="shared" si="496"/>
        <v>5.594758064516129</v>
      </c>
      <c r="AR406" s="40">
        <f t="shared" si="509"/>
        <v>38.852486559139784</v>
      </c>
      <c r="AS406" s="40">
        <f t="shared" si="497"/>
        <v>10.070564516129032</v>
      </c>
      <c r="AT406" s="41">
        <f t="shared" si="510"/>
        <v>69.934475806451616</v>
      </c>
      <c r="AU406" s="49">
        <v>1.6</v>
      </c>
      <c r="AV406" s="50">
        <f t="shared" si="498"/>
        <v>3.2653061224489797</v>
      </c>
      <c r="AW406" s="51">
        <v>3.1</v>
      </c>
      <c r="AX406" s="51">
        <f t="shared" si="511"/>
        <v>1.5</v>
      </c>
      <c r="AY406" s="50">
        <f t="shared" si="499"/>
        <v>3.0612244897959182</v>
      </c>
      <c r="AZ406" s="51">
        <v>3.5</v>
      </c>
      <c r="BA406" s="51">
        <f t="shared" si="512"/>
        <v>1.9</v>
      </c>
      <c r="BB406" s="50">
        <f t="shared" si="500"/>
        <v>3.8775510204081631</v>
      </c>
      <c r="BC406" s="51">
        <v>3.4</v>
      </c>
      <c r="BD406" s="51">
        <f t="shared" si="513"/>
        <v>1.7999999999999998</v>
      </c>
      <c r="BE406" s="50">
        <f t="shared" si="501"/>
        <v>3.6734693877551017</v>
      </c>
      <c r="BF406" s="51">
        <v>2.5</v>
      </c>
      <c r="BG406" s="51">
        <f t="shared" si="514"/>
        <v>0.89999999999999991</v>
      </c>
      <c r="BH406" s="50">
        <f t="shared" si="502"/>
        <v>1.8367346938775508</v>
      </c>
      <c r="BI406" s="1">
        <v>22</v>
      </c>
      <c r="BJ406" s="106">
        <v>2.4</v>
      </c>
      <c r="BK406" s="111">
        <v>5.0410000000000004</v>
      </c>
      <c r="BL406" s="111">
        <v>3.4009999999999998</v>
      </c>
      <c r="BM406" s="111">
        <v>6.3209999999999997</v>
      </c>
      <c r="BN406" s="111">
        <v>9.843</v>
      </c>
      <c r="BO406" s="111">
        <v>8.4809999999999999</v>
      </c>
      <c r="BP406" s="111">
        <v>12.4</v>
      </c>
      <c r="BQ406" s="111">
        <v>19.399999999999999</v>
      </c>
      <c r="BR406" s="111">
        <v>23.8</v>
      </c>
      <c r="BS406" s="106">
        <f t="shared" si="515"/>
        <v>1.46</v>
      </c>
      <c r="BT406" s="111">
        <f t="shared" si="516"/>
        <v>3.5220000000000002</v>
      </c>
      <c r="BU406" s="111">
        <f t="shared" si="517"/>
        <v>4.9820000000000002</v>
      </c>
      <c r="BV406" s="111">
        <f t="shared" si="518"/>
        <v>2.16</v>
      </c>
      <c r="BW406" s="111">
        <f t="shared" si="519"/>
        <v>3.62</v>
      </c>
      <c r="BX406" s="111">
        <f t="shared" si="520"/>
        <v>6.9999999999999982</v>
      </c>
      <c r="BY406" s="111">
        <f t="shared" si="521"/>
        <v>5.4000000000000021</v>
      </c>
      <c r="BZ406" s="111">
        <f t="shared" si="522"/>
        <v>1.1599999999999984</v>
      </c>
      <c r="CA406" s="115">
        <f t="shared" si="523"/>
        <v>4.4000000000000021</v>
      </c>
      <c r="CB406" s="122">
        <f>BK406/$BJ406</f>
        <v>2.1004166666666668</v>
      </c>
      <c r="CC406" s="122">
        <f t="shared" ref="CC406" si="531">BL406/$BJ406</f>
        <v>1.4170833333333333</v>
      </c>
      <c r="CD406" s="122">
        <f t="shared" ref="CD406" si="532">BM406/$BJ406</f>
        <v>2.63375</v>
      </c>
      <c r="CE406" s="122">
        <f t="shared" ref="CE406" si="533">BN406/$BJ406</f>
        <v>4.1012500000000003</v>
      </c>
      <c r="CF406" s="122">
        <f t="shared" ref="CF406" si="534">BO406/$BJ406</f>
        <v>3.5337499999999999</v>
      </c>
      <c r="CG406" s="122">
        <f t="shared" ref="CG406" si="535">BP406/$BJ406</f>
        <v>5.166666666666667</v>
      </c>
      <c r="CH406" s="122">
        <f t="shared" ref="CH406" si="536">BQ406/$BJ406</f>
        <v>8.0833333333333339</v>
      </c>
      <c r="CI406" s="92">
        <f t="shared" ref="CI406" si="537">BR406/$BJ406</f>
        <v>9.9166666666666679</v>
      </c>
    </row>
    <row r="407" spans="1:87" x14ac:dyDescent="0.25">
      <c r="C407" s="10" t="s">
        <v>32</v>
      </c>
      <c r="E407" s="1">
        <f t="shared" si="491"/>
        <v>0</v>
      </c>
      <c r="G407" s="8">
        <f t="shared" si="492"/>
        <v>0</v>
      </c>
      <c r="H407" s="1">
        <v>7.2400000000000006E-2</v>
      </c>
      <c r="I407" s="25">
        <f t="shared" si="493"/>
        <v>3.6639676113360325E-5</v>
      </c>
      <c r="J407" s="1">
        <v>8.9899999999999994E-2</v>
      </c>
      <c r="K407" s="18">
        <f t="shared" si="494"/>
        <v>4.2009345794392521E-2</v>
      </c>
      <c r="L407" s="1">
        <v>8.5800000000000001E-2</v>
      </c>
      <c r="M407" s="25">
        <f t="shared" si="495"/>
        <v>4.0093457943925229E-2</v>
      </c>
      <c r="P407" s="1">
        <v>1120</v>
      </c>
      <c r="Q407" s="1">
        <v>675</v>
      </c>
      <c r="R407" s="8">
        <f t="shared" si="503"/>
        <v>445</v>
      </c>
      <c r="S407" s="1">
        <v>1006</v>
      </c>
      <c r="T407" s="1">
        <v>604</v>
      </c>
      <c r="U407" s="8">
        <f t="shared" si="504"/>
        <v>402</v>
      </c>
      <c r="V407" s="1">
        <v>1236</v>
      </c>
      <c r="W407" s="1">
        <v>753</v>
      </c>
      <c r="X407" s="8">
        <f t="shared" si="505"/>
        <v>483</v>
      </c>
      <c r="AA407" s="8">
        <f t="shared" si="506"/>
        <v>0</v>
      </c>
      <c r="AD407" s="8">
        <f t="shared" si="507"/>
        <v>0</v>
      </c>
      <c r="AG407" s="8">
        <f t="shared" si="508"/>
        <v>0</v>
      </c>
      <c r="AJ407" s="1">
        <v>126</v>
      </c>
      <c r="AK407" s="8">
        <v>1649</v>
      </c>
      <c r="AQ407" s="40">
        <f t="shared" si="496"/>
        <v>0</v>
      </c>
      <c r="AR407" s="40">
        <f t="shared" si="509"/>
        <v>0</v>
      </c>
      <c r="AS407" s="40">
        <f t="shared" si="497"/>
        <v>0</v>
      </c>
      <c r="AT407" s="41">
        <f t="shared" si="510"/>
        <v>0</v>
      </c>
      <c r="AU407" s="49"/>
      <c r="AV407" s="50">
        <f t="shared" si="498"/>
        <v>0</v>
      </c>
      <c r="AW407" s="51"/>
      <c r="AX407" s="51">
        <f t="shared" si="511"/>
        <v>0</v>
      </c>
      <c r="AY407" s="50">
        <f t="shared" si="499"/>
        <v>0</v>
      </c>
      <c r="AZ407" s="51"/>
      <c r="BA407" s="51">
        <f t="shared" si="512"/>
        <v>0</v>
      </c>
      <c r="BB407" s="50">
        <f t="shared" si="500"/>
        <v>0</v>
      </c>
      <c r="BC407" s="51"/>
      <c r="BD407" s="51">
        <f t="shared" si="513"/>
        <v>0</v>
      </c>
      <c r="BE407" s="50">
        <f t="shared" si="501"/>
        <v>0</v>
      </c>
      <c r="BF407" s="51"/>
      <c r="BG407" s="51">
        <f t="shared" si="514"/>
        <v>0</v>
      </c>
      <c r="BH407" s="50">
        <f t="shared" si="502"/>
        <v>0</v>
      </c>
      <c r="BS407" s="106">
        <f t="shared" si="515"/>
        <v>0</v>
      </c>
      <c r="BT407" s="111">
        <f t="shared" si="516"/>
        <v>0</v>
      </c>
      <c r="BU407" s="111">
        <f t="shared" si="517"/>
        <v>0</v>
      </c>
      <c r="BV407" s="111">
        <f t="shared" si="518"/>
        <v>0</v>
      </c>
      <c r="BW407" s="111">
        <f t="shared" si="519"/>
        <v>0</v>
      </c>
      <c r="BX407" s="111">
        <f t="shared" si="520"/>
        <v>0</v>
      </c>
      <c r="BY407" s="111">
        <f t="shared" si="521"/>
        <v>0</v>
      </c>
      <c r="BZ407" s="111">
        <f t="shared" si="522"/>
        <v>0</v>
      </c>
      <c r="CA407" s="115">
        <f t="shared" si="523"/>
        <v>0</v>
      </c>
    </row>
    <row r="408" spans="1:87" x14ac:dyDescent="0.25">
      <c r="C408" s="10" t="s">
        <v>33</v>
      </c>
      <c r="E408" s="1">
        <f t="shared" si="491"/>
        <v>0</v>
      </c>
      <c r="G408" s="8">
        <f t="shared" si="492"/>
        <v>0</v>
      </c>
      <c r="I408" s="25">
        <f t="shared" si="493"/>
        <v>0</v>
      </c>
      <c r="J408" s="1">
        <v>9.2399999999999996E-2</v>
      </c>
      <c r="K408" s="18">
        <f t="shared" si="494"/>
        <v>4.3177570093457941E-2</v>
      </c>
      <c r="L408" s="1">
        <v>8.6900000000000005E-2</v>
      </c>
      <c r="M408" s="25">
        <f t="shared" si="495"/>
        <v>4.060747663551402E-2</v>
      </c>
      <c r="R408" s="8">
        <f t="shared" si="503"/>
        <v>0</v>
      </c>
      <c r="U408" s="8">
        <f t="shared" si="504"/>
        <v>0</v>
      </c>
      <c r="X408" s="8">
        <f t="shared" si="505"/>
        <v>0</v>
      </c>
      <c r="AA408" s="8">
        <f t="shared" si="506"/>
        <v>0</v>
      </c>
      <c r="AD408" s="8">
        <f t="shared" si="507"/>
        <v>0</v>
      </c>
      <c r="AG408" s="8">
        <f t="shared" si="508"/>
        <v>0</v>
      </c>
      <c r="AJ408" s="1">
        <v>123</v>
      </c>
      <c r="AK408" s="8">
        <v>1655</v>
      </c>
      <c r="AQ408" s="40">
        <f t="shared" si="496"/>
        <v>0</v>
      </c>
      <c r="AR408" s="40">
        <f t="shared" si="509"/>
        <v>0</v>
      </c>
      <c r="AS408" s="40">
        <f t="shared" si="497"/>
        <v>0</v>
      </c>
      <c r="AT408" s="41">
        <f t="shared" si="510"/>
        <v>0</v>
      </c>
      <c r="AU408" s="49"/>
      <c r="AV408" s="50">
        <f t="shared" si="498"/>
        <v>0</v>
      </c>
      <c r="AW408" s="51"/>
      <c r="AX408" s="51">
        <f t="shared" si="511"/>
        <v>0</v>
      </c>
      <c r="AY408" s="50">
        <f t="shared" si="499"/>
        <v>0</v>
      </c>
      <c r="AZ408" s="51"/>
      <c r="BA408" s="51">
        <f t="shared" si="512"/>
        <v>0</v>
      </c>
      <c r="BB408" s="50">
        <f t="shared" si="500"/>
        <v>0</v>
      </c>
      <c r="BC408" s="51"/>
      <c r="BD408" s="51">
        <f t="shared" si="513"/>
        <v>0</v>
      </c>
      <c r="BE408" s="50">
        <f t="shared" si="501"/>
        <v>0</v>
      </c>
      <c r="BF408" s="51"/>
      <c r="BG408" s="51">
        <f t="shared" si="514"/>
        <v>0</v>
      </c>
      <c r="BH408" s="50">
        <f t="shared" si="502"/>
        <v>0</v>
      </c>
      <c r="BS408" s="106">
        <f t="shared" si="515"/>
        <v>0</v>
      </c>
      <c r="BT408" s="111">
        <f t="shared" si="516"/>
        <v>0</v>
      </c>
      <c r="BU408" s="111">
        <f t="shared" si="517"/>
        <v>0</v>
      </c>
      <c r="BV408" s="111">
        <f t="shared" si="518"/>
        <v>0</v>
      </c>
      <c r="BW408" s="111">
        <f t="shared" si="519"/>
        <v>0</v>
      </c>
      <c r="BX408" s="111">
        <f t="shared" si="520"/>
        <v>0</v>
      </c>
      <c r="BY408" s="111">
        <f t="shared" si="521"/>
        <v>0</v>
      </c>
      <c r="BZ408" s="111">
        <f t="shared" si="522"/>
        <v>0</v>
      </c>
      <c r="CA408" s="115">
        <f t="shared" si="523"/>
        <v>0</v>
      </c>
    </row>
    <row r="409" spans="1:87" x14ac:dyDescent="0.25">
      <c r="C409" s="10" t="s">
        <v>34</v>
      </c>
      <c r="E409" s="1">
        <f t="shared" si="491"/>
        <v>0</v>
      </c>
      <c r="G409" s="8">
        <f t="shared" si="492"/>
        <v>0</v>
      </c>
      <c r="I409" s="25">
        <f t="shared" si="493"/>
        <v>0</v>
      </c>
      <c r="J409" s="1">
        <v>9.0499999999999997E-2</v>
      </c>
      <c r="K409" s="18">
        <f t="shared" si="494"/>
        <v>4.2289719626168218E-2</v>
      </c>
      <c r="L409" s="1">
        <v>8.5800000000000001E-2</v>
      </c>
      <c r="M409" s="25">
        <f t="shared" si="495"/>
        <v>4.0093457943925229E-2</v>
      </c>
      <c r="R409" s="8">
        <f t="shared" si="503"/>
        <v>0</v>
      </c>
      <c r="U409" s="8">
        <f t="shared" si="504"/>
        <v>0</v>
      </c>
      <c r="X409" s="8">
        <f t="shared" si="505"/>
        <v>0</v>
      </c>
      <c r="AA409" s="8">
        <f t="shared" si="506"/>
        <v>0</v>
      </c>
      <c r="AD409" s="8">
        <f t="shared" si="507"/>
        <v>0</v>
      </c>
      <c r="AG409" s="8">
        <f t="shared" si="508"/>
        <v>0</v>
      </c>
      <c r="AJ409" s="1">
        <v>123</v>
      </c>
      <c r="AK409" s="8">
        <v>1654</v>
      </c>
      <c r="AQ409" s="40">
        <f t="shared" si="496"/>
        <v>0</v>
      </c>
      <c r="AR409" s="40">
        <f t="shared" si="509"/>
        <v>0</v>
      </c>
      <c r="AS409" s="40">
        <f t="shared" si="497"/>
        <v>0</v>
      </c>
      <c r="AT409" s="41">
        <f t="shared" si="510"/>
        <v>0</v>
      </c>
      <c r="AU409" s="49"/>
      <c r="AV409" s="50">
        <f t="shared" si="498"/>
        <v>0</v>
      </c>
      <c r="AW409" s="51"/>
      <c r="AX409" s="51">
        <f t="shared" si="511"/>
        <v>0</v>
      </c>
      <c r="AY409" s="50">
        <f t="shared" si="499"/>
        <v>0</v>
      </c>
      <c r="AZ409" s="51"/>
      <c r="BA409" s="51">
        <f t="shared" si="512"/>
        <v>0</v>
      </c>
      <c r="BB409" s="50">
        <f t="shared" si="500"/>
        <v>0</v>
      </c>
      <c r="BC409" s="51"/>
      <c r="BD409" s="51">
        <f t="shared" si="513"/>
        <v>0</v>
      </c>
      <c r="BE409" s="50">
        <f t="shared" si="501"/>
        <v>0</v>
      </c>
      <c r="BF409" s="51"/>
      <c r="BG409" s="51">
        <f t="shared" si="514"/>
        <v>0</v>
      </c>
      <c r="BH409" s="50">
        <f t="shared" si="502"/>
        <v>0</v>
      </c>
      <c r="BS409" s="106">
        <f t="shared" si="515"/>
        <v>0</v>
      </c>
      <c r="BT409" s="111">
        <f t="shared" si="516"/>
        <v>0</v>
      </c>
      <c r="BU409" s="111">
        <f t="shared" si="517"/>
        <v>0</v>
      </c>
      <c r="BV409" s="111">
        <f t="shared" si="518"/>
        <v>0</v>
      </c>
      <c r="BW409" s="111">
        <f t="shared" si="519"/>
        <v>0</v>
      </c>
      <c r="BX409" s="111">
        <f t="shared" si="520"/>
        <v>0</v>
      </c>
      <c r="BY409" s="111">
        <f t="shared" si="521"/>
        <v>0</v>
      </c>
      <c r="BZ409" s="111">
        <f t="shared" si="522"/>
        <v>0</v>
      </c>
      <c r="CA409" s="115">
        <f t="shared" si="523"/>
        <v>0</v>
      </c>
    </row>
    <row r="410" spans="1:87" x14ac:dyDescent="0.25">
      <c r="C410" s="10" t="s">
        <v>29</v>
      </c>
      <c r="E410" s="1">
        <f t="shared" si="491"/>
        <v>0</v>
      </c>
      <c r="G410" s="8">
        <f t="shared" si="492"/>
        <v>0</v>
      </c>
      <c r="I410" s="25">
        <f t="shared" si="493"/>
        <v>0</v>
      </c>
      <c r="K410" s="18">
        <f t="shared" si="494"/>
        <v>0</v>
      </c>
      <c r="M410" s="25">
        <f t="shared" si="495"/>
        <v>0</v>
      </c>
      <c r="R410" s="8">
        <f t="shared" si="503"/>
        <v>0</v>
      </c>
      <c r="U410" s="8">
        <f t="shared" si="504"/>
        <v>0</v>
      </c>
      <c r="X410" s="8">
        <f t="shared" si="505"/>
        <v>0</v>
      </c>
      <c r="AA410" s="8">
        <f t="shared" si="506"/>
        <v>0</v>
      </c>
      <c r="AD410" s="8">
        <f t="shared" si="507"/>
        <v>0</v>
      </c>
      <c r="AG410" s="8">
        <f t="shared" si="508"/>
        <v>0</v>
      </c>
      <c r="AQ410" s="40">
        <f t="shared" si="496"/>
        <v>0</v>
      </c>
      <c r="AR410" s="40">
        <f t="shared" si="509"/>
        <v>0</v>
      </c>
      <c r="AS410" s="40">
        <f t="shared" si="497"/>
        <v>0</v>
      </c>
      <c r="AT410" s="41">
        <f t="shared" si="510"/>
        <v>0</v>
      </c>
      <c r="AU410" s="49"/>
      <c r="AV410" s="50">
        <f t="shared" si="498"/>
        <v>0</v>
      </c>
      <c r="AW410" s="51"/>
      <c r="AX410" s="51">
        <f t="shared" si="511"/>
        <v>0</v>
      </c>
      <c r="AY410" s="50">
        <f t="shared" si="499"/>
        <v>0</v>
      </c>
      <c r="AZ410" s="51"/>
      <c r="BA410" s="51">
        <f t="shared" si="512"/>
        <v>0</v>
      </c>
      <c r="BB410" s="50">
        <f t="shared" si="500"/>
        <v>0</v>
      </c>
      <c r="BC410" s="51"/>
      <c r="BD410" s="51">
        <f t="shared" si="513"/>
        <v>0</v>
      </c>
      <c r="BE410" s="50">
        <f t="shared" si="501"/>
        <v>0</v>
      </c>
      <c r="BF410" s="51"/>
      <c r="BG410" s="51">
        <f t="shared" si="514"/>
        <v>0</v>
      </c>
      <c r="BH410" s="50">
        <f t="shared" si="502"/>
        <v>0</v>
      </c>
      <c r="BS410" s="106">
        <f t="shared" si="515"/>
        <v>0</v>
      </c>
      <c r="BT410" s="111">
        <f t="shared" si="516"/>
        <v>0</v>
      </c>
      <c r="BU410" s="111">
        <f t="shared" si="517"/>
        <v>0</v>
      </c>
      <c r="BV410" s="111">
        <f t="shared" si="518"/>
        <v>0</v>
      </c>
      <c r="BW410" s="111">
        <f t="shared" si="519"/>
        <v>0</v>
      </c>
      <c r="BX410" s="111">
        <f t="shared" si="520"/>
        <v>0</v>
      </c>
      <c r="BY410" s="111">
        <f t="shared" si="521"/>
        <v>0</v>
      </c>
      <c r="BZ410" s="111">
        <f t="shared" si="522"/>
        <v>0</v>
      </c>
      <c r="CA410" s="115">
        <f t="shared" si="523"/>
        <v>0</v>
      </c>
    </row>
    <row r="411" spans="1:87" x14ac:dyDescent="0.25">
      <c r="C411" s="10" t="s">
        <v>30</v>
      </c>
      <c r="E411" s="1">
        <f t="shared" si="491"/>
        <v>0</v>
      </c>
      <c r="G411" s="8">
        <f t="shared" si="492"/>
        <v>0</v>
      </c>
      <c r="I411" s="25">
        <f t="shared" si="493"/>
        <v>0</v>
      </c>
      <c r="K411" s="18">
        <f t="shared" si="494"/>
        <v>0</v>
      </c>
      <c r="M411" s="25">
        <f t="shared" si="495"/>
        <v>0</v>
      </c>
      <c r="R411" s="8">
        <f t="shared" si="503"/>
        <v>0</v>
      </c>
      <c r="U411" s="8">
        <f t="shared" si="504"/>
        <v>0</v>
      </c>
      <c r="X411" s="8">
        <f t="shared" si="505"/>
        <v>0</v>
      </c>
      <c r="AA411" s="8">
        <f t="shared" si="506"/>
        <v>0</v>
      </c>
      <c r="AD411" s="8">
        <f t="shared" si="507"/>
        <v>0</v>
      </c>
      <c r="AG411" s="8">
        <f t="shared" si="508"/>
        <v>0</v>
      </c>
      <c r="AQ411" s="40">
        <f t="shared" si="496"/>
        <v>0</v>
      </c>
      <c r="AR411" s="40">
        <f t="shared" si="509"/>
        <v>0</v>
      </c>
      <c r="AS411" s="40">
        <f t="shared" si="497"/>
        <v>0</v>
      </c>
      <c r="AT411" s="41">
        <f t="shared" si="510"/>
        <v>0</v>
      </c>
      <c r="AU411" s="49"/>
      <c r="AV411" s="50">
        <f t="shared" si="498"/>
        <v>0</v>
      </c>
      <c r="AW411" s="51"/>
      <c r="AX411" s="51">
        <f t="shared" si="511"/>
        <v>0</v>
      </c>
      <c r="AY411" s="50">
        <f t="shared" si="499"/>
        <v>0</v>
      </c>
      <c r="AZ411" s="51"/>
      <c r="BA411" s="51">
        <f t="shared" si="512"/>
        <v>0</v>
      </c>
      <c r="BB411" s="50">
        <f t="shared" si="500"/>
        <v>0</v>
      </c>
      <c r="BC411" s="51"/>
      <c r="BD411" s="51">
        <f t="shared" si="513"/>
        <v>0</v>
      </c>
      <c r="BE411" s="50">
        <f t="shared" si="501"/>
        <v>0</v>
      </c>
      <c r="BF411" s="51"/>
      <c r="BG411" s="51">
        <f t="shared" si="514"/>
        <v>0</v>
      </c>
      <c r="BH411" s="50">
        <f t="shared" si="502"/>
        <v>0</v>
      </c>
      <c r="BS411" s="106">
        <f t="shared" si="515"/>
        <v>0</v>
      </c>
      <c r="BT411" s="111">
        <f t="shared" si="516"/>
        <v>0</v>
      </c>
      <c r="BU411" s="111">
        <f t="shared" si="517"/>
        <v>0</v>
      </c>
      <c r="BV411" s="111">
        <f t="shared" si="518"/>
        <v>0</v>
      </c>
      <c r="BW411" s="111">
        <f t="shared" si="519"/>
        <v>0</v>
      </c>
      <c r="BX411" s="111">
        <f t="shared" si="520"/>
        <v>0</v>
      </c>
      <c r="BY411" s="111">
        <f t="shared" si="521"/>
        <v>0</v>
      </c>
      <c r="BZ411" s="111">
        <f t="shared" si="522"/>
        <v>0</v>
      </c>
      <c r="CA411" s="115">
        <f t="shared" si="523"/>
        <v>0</v>
      </c>
    </row>
    <row r="412" spans="1:87" x14ac:dyDescent="0.25">
      <c r="C412" s="10" t="s">
        <v>10</v>
      </c>
      <c r="E412" s="1">
        <f t="shared" si="491"/>
        <v>0</v>
      </c>
      <c r="G412" s="8">
        <f t="shared" si="492"/>
        <v>0</v>
      </c>
      <c r="I412" s="25">
        <f t="shared" si="493"/>
        <v>0</v>
      </c>
      <c r="K412" s="18">
        <f t="shared" si="494"/>
        <v>0</v>
      </c>
      <c r="M412" s="25">
        <f t="shared" si="495"/>
        <v>0</v>
      </c>
      <c r="R412" s="8">
        <f t="shared" si="503"/>
        <v>0</v>
      </c>
      <c r="U412" s="8">
        <f t="shared" si="504"/>
        <v>0</v>
      </c>
      <c r="X412" s="8">
        <f t="shared" si="505"/>
        <v>0</v>
      </c>
      <c r="AA412" s="8">
        <f t="shared" si="506"/>
        <v>0</v>
      </c>
      <c r="AD412" s="8">
        <f t="shared" si="507"/>
        <v>0</v>
      </c>
      <c r="AG412" s="8">
        <f t="shared" si="508"/>
        <v>0</v>
      </c>
      <c r="AQ412" s="40">
        <f t="shared" si="496"/>
        <v>0</v>
      </c>
      <c r="AR412" s="40">
        <f t="shared" si="509"/>
        <v>0</v>
      </c>
      <c r="AS412" s="40">
        <f t="shared" si="497"/>
        <v>0</v>
      </c>
      <c r="AT412" s="41">
        <f t="shared" si="510"/>
        <v>0</v>
      </c>
      <c r="AU412" s="49"/>
      <c r="AV412" s="50">
        <f t="shared" si="498"/>
        <v>0</v>
      </c>
      <c r="AW412" s="51"/>
      <c r="AX412" s="51">
        <f t="shared" si="511"/>
        <v>0</v>
      </c>
      <c r="AY412" s="50">
        <f t="shared" si="499"/>
        <v>0</v>
      </c>
      <c r="AZ412" s="51"/>
      <c r="BA412" s="51">
        <f t="shared" si="512"/>
        <v>0</v>
      </c>
      <c r="BB412" s="50">
        <f t="shared" si="500"/>
        <v>0</v>
      </c>
      <c r="BC412" s="51"/>
      <c r="BD412" s="51">
        <f t="shared" si="513"/>
        <v>0</v>
      </c>
      <c r="BE412" s="50">
        <f t="shared" si="501"/>
        <v>0</v>
      </c>
      <c r="BF412" s="51"/>
      <c r="BG412" s="51">
        <f t="shared" si="514"/>
        <v>0</v>
      </c>
      <c r="BH412" s="50">
        <f t="shared" si="502"/>
        <v>0</v>
      </c>
      <c r="BS412" s="106">
        <f t="shared" si="515"/>
        <v>0</v>
      </c>
      <c r="BT412" s="111">
        <f t="shared" si="516"/>
        <v>0</v>
      </c>
      <c r="BU412" s="111">
        <f t="shared" si="517"/>
        <v>0</v>
      </c>
      <c r="BV412" s="111">
        <f t="shared" si="518"/>
        <v>0</v>
      </c>
      <c r="BW412" s="111">
        <f t="shared" si="519"/>
        <v>0</v>
      </c>
      <c r="BX412" s="111">
        <f t="shared" si="520"/>
        <v>0</v>
      </c>
      <c r="BY412" s="111">
        <f t="shared" si="521"/>
        <v>0</v>
      </c>
      <c r="BZ412" s="111">
        <f t="shared" si="522"/>
        <v>0</v>
      </c>
      <c r="CA412" s="115">
        <f t="shared" si="523"/>
        <v>0</v>
      </c>
    </row>
    <row r="413" spans="1:87" x14ac:dyDescent="0.25">
      <c r="C413" s="10" t="s">
        <v>35</v>
      </c>
      <c r="E413" s="1">
        <f t="shared" si="491"/>
        <v>0</v>
      </c>
      <c r="G413" s="8">
        <f t="shared" si="492"/>
        <v>0</v>
      </c>
      <c r="I413" s="25">
        <f t="shared" si="493"/>
        <v>0</v>
      </c>
      <c r="K413" s="18">
        <f t="shared" si="494"/>
        <v>0</v>
      </c>
      <c r="M413" s="25">
        <f t="shared" si="495"/>
        <v>0</v>
      </c>
      <c r="R413" s="8">
        <f t="shared" si="503"/>
        <v>0</v>
      </c>
      <c r="U413" s="8">
        <f t="shared" si="504"/>
        <v>0</v>
      </c>
      <c r="X413" s="8">
        <f t="shared" si="505"/>
        <v>0</v>
      </c>
      <c r="AA413" s="8">
        <f t="shared" si="506"/>
        <v>0</v>
      </c>
      <c r="AD413" s="8">
        <f t="shared" si="507"/>
        <v>0</v>
      </c>
      <c r="AG413" s="8">
        <f t="shared" si="508"/>
        <v>0</v>
      </c>
      <c r="AQ413" s="40">
        <f t="shared" si="496"/>
        <v>0</v>
      </c>
      <c r="AR413" s="40">
        <f t="shared" si="509"/>
        <v>0</v>
      </c>
      <c r="AS413" s="40">
        <f t="shared" si="497"/>
        <v>0</v>
      </c>
      <c r="AT413" s="41">
        <f t="shared" si="510"/>
        <v>0</v>
      </c>
      <c r="AU413" s="49"/>
      <c r="AV413" s="50">
        <f t="shared" si="498"/>
        <v>0</v>
      </c>
      <c r="AW413" s="51"/>
      <c r="AX413" s="51">
        <f t="shared" si="511"/>
        <v>0</v>
      </c>
      <c r="AY413" s="50">
        <f t="shared" si="499"/>
        <v>0</v>
      </c>
      <c r="AZ413" s="51"/>
      <c r="BA413" s="51">
        <f t="shared" si="512"/>
        <v>0</v>
      </c>
      <c r="BB413" s="50">
        <f t="shared" si="500"/>
        <v>0</v>
      </c>
      <c r="BC413" s="51"/>
      <c r="BD413" s="51">
        <f t="shared" si="513"/>
        <v>0</v>
      </c>
      <c r="BE413" s="50">
        <f t="shared" si="501"/>
        <v>0</v>
      </c>
      <c r="BF413" s="51"/>
      <c r="BG413" s="51">
        <f t="shared" si="514"/>
        <v>0</v>
      </c>
      <c r="BH413" s="50">
        <f t="shared" si="502"/>
        <v>0</v>
      </c>
      <c r="BS413" s="106">
        <f t="shared" si="515"/>
        <v>0</v>
      </c>
      <c r="BT413" s="111">
        <f t="shared" si="516"/>
        <v>0</v>
      </c>
      <c r="BU413" s="111">
        <f t="shared" si="517"/>
        <v>0</v>
      </c>
      <c r="BV413" s="111">
        <f t="shared" si="518"/>
        <v>0</v>
      </c>
      <c r="BW413" s="111">
        <f t="shared" si="519"/>
        <v>0</v>
      </c>
      <c r="BX413" s="111">
        <f t="shared" si="520"/>
        <v>0</v>
      </c>
      <c r="BY413" s="111">
        <f t="shared" si="521"/>
        <v>0</v>
      </c>
      <c r="BZ413" s="111">
        <f t="shared" si="522"/>
        <v>0</v>
      </c>
      <c r="CA413" s="115">
        <f t="shared" si="523"/>
        <v>0</v>
      </c>
    </row>
    <row r="414" spans="1:87" x14ac:dyDescent="0.25">
      <c r="C414" s="10" t="s">
        <v>36</v>
      </c>
      <c r="E414" s="1">
        <f t="shared" si="491"/>
        <v>0</v>
      </c>
      <c r="G414" s="8">
        <f t="shared" si="492"/>
        <v>0</v>
      </c>
      <c r="I414" s="25">
        <f t="shared" si="493"/>
        <v>0</v>
      </c>
      <c r="J414" s="1">
        <v>5.2400000000000002E-2</v>
      </c>
      <c r="K414" s="18">
        <f t="shared" si="494"/>
        <v>2.4485981308411214E-2</v>
      </c>
      <c r="M414" s="25">
        <f t="shared" si="495"/>
        <v>0</v>
      </c>
      <c r="R414" s="8">
        <f t="shared" si="503"/>
        <v>0</v>
      </c>
      <c r="U414" s="8">
        <f t="shared" si="504"/>
        <v>0</v>
      </c>
      <c r="X414" s="8">
        <f t="shared" si="505"/>
        <v>0</v>
      </c>
      <c r="AA414" s="8">
        <f t="shared" si="506"/>
        <v>0</v>
      </c>
      <c r="AD414" s="8">
        <f t="shared" si="507"/>
        <v>0</v>
      </c>
      <c r="AG414" s="8">
        <f t="shared" si="508"/>
        <v>0</v>
      </c>
      <c r="AQ414" s="40">
        <f t="shared" si="496"/>
        <v>0</v>
      </c>
      <c r="AR414" s="40">
        <f t="shared" si="509"/>
        <v>0</v>
      </c>
      <c r="AS414" s="40">
        <f t="shared" si="497"/>
        <v>0</v>
      </c>
      <c r="AT414" s="41">
        <f t="shared" si="510"/>
        <v>0</v>
      </c>
      <c r="AU414" s="49"/>
      <c r="AV414" s="50">
        <f t="shared" si="498"/>
        <v>0</v>
      </c>
      <c r="AW414" s="51"/>
      <c r="AX414" s="51">
        <f t="shared" si="511"/>
        <v>0</v>
      </c>
      <c r="AY414" s="50">
        <f t="shared" si="499"/>
        <v>0</v>
      </c>
      <c r="AZ414" s="51"/>
      <c r="BA414" s="51">
        <f t="shared" si="512"/>
        <v>0</v>
      </c>
      <c r="BB414" s="50">
        <f t="shared" si="500"/>
        <v>0</v>
      </c>
      <c r="BC414" s="51"/>
      <c r="BD414" s="51">
        <f t="shared" si="513"/>
        <v>0</v>
      </c>
      <c r="BE414" s="50">
        <f t="shared" si="501"/>
        <v>0</v>
      </c>
      <c r="BF414" s="51"/>
      <c r="BG414" s="51">
        <f t="shared" si="514"/>
        <v>0</v>
      </c>
      <c r="BH414" s="50">
        <f t="shared" si="502"/>
        <v>0</v>
      </c>
      <c r="BS414" s="106">
        <f t="shared" si="515"/>
        <v>0</v>
      </c>
      <c r="BT414" s="111">
        <f t="shared" si="516"/>
        <v>0</v>
      </c>
      <c r="BU414" s="111">
        <f t="shared" si="517"/>
        <v>0</v>
      </c>
      <c r="BV414" s="111">
        <f t="shared" si="518"/>
        <v>0</v>
      </c>
      <c r="BW414" s="111">
        <f t="shared" si="519"/>
        <v>0</v>
      </c>
      <c r="BX414" s="111">
        <f t="shared" si="520"/>
        <v>0</v>
      </c>
      <c r="BY414" s="111">
        <f t="shared" si="521"/>
        <v>0</v>
      </c>
      <c r="BZ414" s="111">
        <f t="shared" si="522"/>
        <v>0</v>
      </c>
      <c r="CA414" s="115">
        <f t="shared" si="523"/>
        <v>0</v>
      </c>
    </row>
    <row r="415" spans="1:87" x14ac:dyDescent="0.25">
      <c r="A415" s="5" t="s">
        <v>24</v>
      </c>
      <c r="B415" s="5" t="s">
        <v>9</v>
      </c>
      <c r="C415" s="10" t="s">
        <v>31</v>
      </c>
      <c r="E415" s="1">
        <f t="shared" si="491"/>
        <v>0</v>
      </c>
      <c r="G415" s="8">
        <f t="shared" si="492"/>
        <v>0</v>
      </c>
      <c r="H415" s="1">
        <v>7.0599999999999996E-2</v>
      </c>
      <c r="I415" s="25">
        <f t="shared" si="493"/>
        <v>3.5728744939271253E-5</v>
      </c>
      <c r="J415" s="1">
        <v>9.4100000000000003E-2</v>
      </c>
      <c r="K415" s="18">
        <f t="shared" si="494"/>
        <v>4.397196261682243E-2</v>
      </c>
      <c r="L415" s="1">
        <v>8.8700000000000001E-2</v>
      </c>
      <c r="M415" s="25">
        <f t="shared" si="495"/>
        <v>4.1448598130841119E-2</v>
      </c>
      <c r="N415" s="1" t="s">
        <v>43</v>
      </c>
      <c r="P415" s="1">
        <v>1088</v>
      </c>
      <c r="Q415" s="1">
        <v>690</v>
      </c>
      <c r="R415" s="8">
        <f t="shared" si="503"/>
        <v>398</v>
      </c>
      <c r="S415" s="1">
        <v>982</v>
      </c>
      <c r="T415" s="1">
        <v>621</v>
      </c>
      <c r="U415" s="8">
        <f t="shared" si="504"/>
        <v>361</v>
      </c>
      <c r="V415" s="1">
        <v>1203</v>
      </c>
      <c r="W415" s="1">
        <v>774</v>
      </c>
      <c r="X415" s="8">
        <f t="shared" si="505"/>
        <v>429</v>
      </c>
      <c r="AA415" s="8">
        <f t="shared" si="506"/>
        <v>0</v>
      </c>
      <c r="AD415" s="8">
        <f t="shared" si="507"/>
        <v>0</v>
      </c>
      <c r="AG415" s="8">
        <f t="shared" si="508"/>
        <v>0</v>
      </c>
      <c r="AH415" s="1">
        <v>137</v>
      </c>
      <c r="AI415" s="8">
        <v>1433</v>
      </c>
      <c r="AJ415" s="1">
        <v>114</v>
      </c>
      <c r="AK415" s="8">
        <v>1655</v>
      </c>
      <c r="AL415" s="1">
        <v>128</v>
      </c>
      <c r="AM415" s="8">
        <v>1865</v>
      </c>
      <c r="AP415" s="1">
        <v>109.5</v>
      </c>
      <c r="AQ415" s="40">
        <f t="shared" si="496"/>
        <v>11.038306451612902</v>
      </c>
      <c r="AR415" s="40">
        <f t="shared" si="509"/>
        <v>76.654905913978482</v>
      </c>
      <c r="AS415" s="40">
        <f t="shared" si="497"/>
        <v>19.868951612903224</v>
      </c>
      <c r="AT415" s="41">
        <f t="shared" si="510"/>
        <v>137.97883064516128</v>
      </c>
      <c r="AU415" s="49">
        <v>1.6</v>
      </c>
      <c r="AV415" s="50">
        <f t="shared" si="498"/>
        <v>3.2653061224489797</v>
      </c>
      <c r="AW415" s="51">
        <v>3.3</v>
      </c>
      <c r="AX415" s="51">
        <f t="shared" si="511"/>
        <v>1.6999999999999997</v>
      </c>
      <c r="AY415" s="50">
        <f t="shared" si="499"/>
        <v>3.4693877551020402</v>
      </c>
      <c r="AZ415" s="51">
        <v>3.6</v>
      </c>
      <c r="BA415" s="51">
        <f t="shared" si="512"/>
        <v>2</v>
      </c>
      <c r="BB415" s="50">
        <f t="shared" si="500"/>
        <v>4.0816326530612246</v>
      </c>
      <c r="BC415" s="51">
        <v>3.6</v>
      </c>
      <c r="BD415" s="51">
        <f t="shared" si="513"/>
        <v>2</v>
      </c>
      <c r="BE415" s="50">
        <f t="shared" si="501"/>
        <v>4.0816326530612246</v>
      </c>
      <c r="BF415" s="51">
        <v>2.6</v>
      </c>
      <c r="BG415" s="51">
        <f t="shared" si="514"/>
        <v>1</v>
      </c>
      <c r="BH415" s="50">
        <f t="shared" si="502"/>
        <v>2.0408163265306123</v>
      </c>
      <c r="BI415" s="1">
        <v>22.1</v>
      </c>
      <c r="BJ415" s="106">
        <v>2.2810000000000001</v>
      </c>
      <c r="BK415" s="111">
        <v>4.7610000000000001</v>
      </c>
      <c r="BL415" s="111">
        <v>3.2010000000000001</v>
      </c>
      <c r="BM415" s="111">
        <v>5.9610000000000003</v>
      </c>
      <c r="BN415" s="111">
        <v>9.2859999999999996</v>
      </c>
      <c r="BO415" s="111">
        <v>8</v>
      </c>
      <c r="BP415" s="111">
        <v>11.683</v>
      </c>
      <c r="BQ415" s="111">
        <v>18.2</v>
      </c>
      <c r="BR415" s="111">
        <v>22.4</v>
      </c>
      <c r="BS415" s="106">
        <f t="shared" si="515"/>
        <v>1.3800000000000001</v>
      </c>
      <c r="BT415" s="111">
        <f t="shared" si="516"/>
        <v>3.3249999999999993</v>
      </c>
      <c r="BU415" s="111">
        <f t="shared" si="517"/>
        <v>4.7049999999999992</v>
      </c>
      <c r="BV415" s="111">
        <f t="shared" si="518"/>
        <v>2.0389999999999997</v>
      </c>
      <c r="BW415" s="111">
        <f t="shared" si="519"/>
        <v>3.4189999999999996</v>
      </c>
      <c r="BX415" s="111">
        <f t="shared" si="520"/>
        <v>6.5169999999999995</v>
      </c>
      <c r="BY415" s="111">
        <f t="shared" si="521"/>
        <v>5.1660000000000004</v>
      </c>
      <c r="BZ415" s="111">
        <f t="shared" si="522"/>
        <v>0.996999999999999</v>
      </c>
      <c r="CA415" s="115">
        <f t="shared" si="523"/>
        <v>4.1999999999999993</v>
      </c>
      <c r="CB415" s="122">
        <f>BK415/$BJ415</f>
        <v>2.0872424375274004</v>
      </c>
      <c r="CC415" s="122">
        <f t="shared" ref="CC415" si="538">BL415/$BJ415</f>
        <v>1.4033318719859711</v>
      </c>
      <c r="CD415" s="122">
        <f t="shared" ref="CD415" si="539">BM415/$BJ415</f>
        <v>2.6133274879438844</v>
      </c>
      <c r="CE415" s="122">
        <f t="shared" ref="CE415" si="540">BN415/$BJ415</f>
        <v>4.0710214818062251</v>
      </c>
      <c r="CF415" s="122">
        <f t="shared" ref="CF415" si="541">BO415/$BJ415</f>
        <v>3.5072336694432265</v>
      </c>
      <c r="CG415" s="122">
        <f t="shared" ref="CG415" si="542">BP415/$BJ415</f>
        <v>5.121876370013152</v>
      </c>
      <c r="CH415" s="122">
        <f t="shared" ref="CH415" si="543">BQ415/$BJ415</f>
        <v>7.9789565979833394</v>
      </c>
      <c r="CI415" s="92">
        <f t="shared" ref="CI415" si="544">BR415/$BJ415</f>
        <v>9.8202542744410337</v>
      </c>
    </row>
    <row r="416" spans="1:87" x14ac:dyDescent="0.25">
      <c r="C416" s="10" t="s">
        <v>32</v>
      </c>
      <c r="E416" s="1">
        <f t="shared" si="491"/>
        <v>0</v>
      </c>
      <c r="G416" s="8">
        <f t="shared" si="492"/>
        <v>0</v>
      </c>
      <c r="H416" s="1">
        <v>7.0099999999999996E-2</v>
      </c>
      <c r="I416" s="25">
        <f t="shared" si="493"/>
        <v>3.547570850202429E-5</v>
      </c>
      <c r="J416" s="1">
        <v>9.1499999999999998E-2</v>
      </c>
      <c r="K416" s="18">
        <f t="shared" si="494"/>
        <v>4.2757009345794392E-2</v>
      </c>
      <c r="L416" s="1">
        <v>8.8099999999999998E-2</v>
      </c>
      <c r="M416" s="25">
        <f t="shared" si="495"/>
        <v>4.1168224299065415E-2</v>
      </c>
      <c r="P416" s="1">
        <v>1122</v>
      </c>
      <c r="Q416" s="1">
        <v>688</v>
      </c>
      <c r="R416" s="8">
        <f t="shared" si="503"/>
        <v>434</v>
      </c>
      <c r="S416" s="1">
        <v>1014</v>
      </c>
      <c r="T416" s="1">
        <v>622</v>
      </c>
      <c r="U416" s="8">
        <f t="shared" si="504"/>
        <v>392</v>
      </c>
      <c r="V416" s="1">
        <v>1231</v>
      </c>
      <c r="W416" s="1">
        <v>765</v>
      </c>
      <c r="X416" s="8">
        <f t="shared" si="505"/>
        <v>466</v>
      </c>
      <c r="AA416" s="8">
        <f t="shared" si="506"/>
        <v>0</v>
      </c>
      <c r="AD416" s="8">
        <f t="shared" si="507"/>
        <v>0</v>
      </c>
      <c r="AG416" s="8">
        <f t="shared" si="508"/>
        <v>0</v>
      </c>
      <c r="AH416" s="1">
        <v>184</v>
      </c>
      <c r="AI416" s="8">
        <v>1384</v>
      </c>
      <c r="AJ416" s="1">
        <v>116</v>
      </c>
      <c r="AK416" s="8">
        <v>1649</v>
      </c>
      <c r="AL416" s="1">
        <v>149</v>
      </c>
      <c r="AM416" s="8">
        <v>1837</v>
      </c>
      <c r="AQ416" s="40">
        <f t="shared" si="496"/>
        <v>0</v>
      </c>
      <c r="AR416" s="40">
        <f t="shared" si="509"/>
        <v>0</v>
      </c>
      <c r="AS416" s="40">
        <f t="shared" si="497"/>
        <v>0</v>
      </c>
      <c r="AT416" s="41">
        <f t="shared" si="510"/>
        <v>0</v>
      </c>
      <c r="AU416" s="49"/>
      <c r="AV416" s="50">
        <f t="shared" si="498"/>
        <v>0</v>
      </c>
      <c r="AW416" s="51"/>
      <c r="AX416" s="51">
        <f t="shared" si="511"/>
        <v>0</v>
      </c>
      <c r="AY416" s="50">
        <f t="shared" si="499"/>
        <v>0</v>
      </c>
      <c r="AZ416" s="51"/>
      <c r="BA416" s="51">
        <f t="shared" si="512"/>
        <v>0</v>
      </c>
      <c r="BB416" s="50">
        <f t="shared" si="500"/>
        <v>0</v>
      </c>
      <c r="BC416" s="51"/>
      <c r="BD416" s="51">
        <f t="shared" si="513"/>
        <v>0</v>
      </c>
      <c r="BE416" s="50">
        <f t="shared" si="501"/>
        <v>0</v>
      </c>
      <c r="BF416" s="51"/>
      <c r="BG416" s="51">
        <f t="shared" si="514"/>
        <v>0</v>
      </c>
      <c r="BH416" s="50">
        <f t="shared" si="502"/>
        <v>0</v>
      </c>
      <c r="BS416" s="106">
        <f t="shared" si="515"/>
        <v>0</v>
      </c>
      <c r="BT416" s="111">
        <f t="shared" si="516"/>
        <v>0</v>
      </c>
      <c r="BU416" s="111">
        <f t="shared" si="517"/>
        <v>0</v>
      </c>
      <c r="BV416" s="111">
        <f t="shared" si="518"/>
        <v>0</v>
      </c>
      <c r="BW416" s="111">
        <f t="shared" si="519"/>
        <v>0</v>
      </c>
      <c r="BX416" s="111">
        <f t="shared" si="520"/>
        <v>0</v>
      </c>
      <c r="BY416" s="111">
        <f t="shared" si="521"/>
        <v>0</v>
      </c>
      <c r="BZ416" s="111">
        <f t="shared" si="522"/>
        <v>0</v>
      </c>
      <c r="CA416" s="115">
        <f t="shared" si="523"/>
        <v>0</v>
      </c>
    </row>
    <row r="417" spans="2:87" x14ac:dyDescent="0.25">
      <c r="C417" s="10" t="s">
        <v>33</v>
      </c>
      <c r="E417" s="1">
        <f t="shared" si="491"/>
        <v>0</v>
      </c>
      <c r="G417" s="8">
        <f t="shared" si="492"/>
        <v>0</v>
      </c>
      <c r="I417" s="25">
        <f t="shared" si="493"/>
        <v>0</v>
      </c>
      <c r="J417" s="1">
        <v>9.4100000000000003E-2</v>
      </c>
      <c r="K417" s="18">
        <f t="shared" si="494"/>
        <v>4.397196261682243E-2</v>
      </c>
      <c r="L417" s="1">
        <v>8.8999999999999996E-2</v>
      </c>
      <c r="M417" s="25">
        <f t="shared" si="495"/>
        <v>4.1588785046728971E-2</v>
      </c>
      <c r="R417" s="8">
        <f t="shared" si="503"/>
        <v>0</v>
      </c>
      <c r="U417" s="8">
        <f t="shared" si="504"/>
        <v>0</v>
      </c>
      <c r="X417" s="8">
        <f t="shared" si="505"/>
        <v>0</v>
      </c>
      <c r="AA417" s="8">
        <f t="shared" si="506"/>
        <v>0</v>
      </c>
      <c r="AD417" s="8">
        <f t="shared" si="507"/>
        <v>0</v>
      </c>
      <c r="AG417" s="8">
        <f t="shared" si="508"/>
        <v>0</v>
      </c>
      <c r="AH417" s="1">
        <v>135</v>
      </c>
      <c r="AI417" s="8">
        <v>1438</v>
      </c>
      <c r="AJ417" s="1">
        <v>113</v>
      </c>
      <c r="AK417" s="8">
        <v>1656</v>
      </c>
      <c r="AL417" s="1">
        <v>126</v>
      </c>
      <c r="AM417" s="8">
        <v>1867</v>
      </c>
      <c r="AQ417" s="40">
        <f t="shared" si="496"/>
        <v>0</v>
      </c>
      <c r="AR417" s="40">
        <f t="shared" si="509"/>
        <v>0</v>
      </c>
      <c r="AS417" s="40">
        <f t="shared" si="497"/>
        <v>0</v>
      </c>
      <c r="AT417" s="41">
        <f t="shared" si="510"/>
        <v>0</v>
      </c>
      <c r="AU417" s="49"/>
      <c r="AV417" s="50">
        <f t="shared" si="498"/>
        <v>0</v>
      </c>
      <c r="AW417" s="51"/>
      <c r="AX417" s="51">
        <f t="shared" si="511"/>
        <v>0</v>
      </c>
      <c r="AY417" s="50">
        <f t="shared" si="499"/>
        <v>0</v>
      </c>
      <c r="AZ417" s="51"/>
      <c r="BA417" s="51">
        <f t="shared" si="512"/>
        <v>0</v>
      </c>
      <c r="BB417" s="50">
        <f t="shared" si="500"/>
        <v>0</v>
      </c>
      <c r="BC417" s="51"/>
      <c r="BD417" s="51">
        <f t="shared" si="513"/>
        <v>0</v>
      </c>
      <c r="BE417" s="50">
        <f t="shared" si="501"/>
        <v>0</v>
      </c>
      <c r="BF417" s="51"/>
      <c r="BG417" s="51">
        <f t="shared" si="514"/>
        <v>0</v>
      </c>
      <c r="BH417" s="50">
        <f t="shared" si="502"/>
        <v>0</v>
      </c>
      <c r="BS417" s="106">
        <f t="shared" si="515"/>
        <v>0</v>
      </c>
      <c r="BT417" s="111">
        <f t="shared" si="516"/>
        <v>0</v>
      </c>
      <c r="BU417" s="111">
        <f t="shared" si="517"/>
        <v>0</v>
      </c>
      <c r="BV417" s="111">
        <f t="shared" si="518"/>
        <v>0</v>
      </c>
      <c r="BW417" s="111">
        <f t="shared" si="519"/>
        <v>0</v>
      </c>
      <c r="BX417" s="111">
        <f t="shared" si="520"/>
        <v>0</v>
      </c>
      <c r="BY417" s="111">
        <f t="shared" si="521"/>
        <v>0</v>
      </c>
      <c r="BZ417" s="111">
        <f t="shared" si="522"/>
        <v>0</v>
      </c>
      <c r="CA417" s="115">
        <f t="shared" si="523"/>
        <v>0</v>
      </c>
    </row>
    <row r="418" spans="2:87" x14ac:dyDescent="0.25">
      <c r="C418" s="10" t="s">
        <v>34</v>
      </c>
      <c r="E418" s="1">
        <f t="shared" si="491"/>
        <v>0</v>
      </c>
      <c r="G418" s="8">
        <f t="shared" si="492"/>
        <v>0</v>
      </c>
      <c r="I418" s="25">
        <f t="shared" si="493"/>
        <v>0</v>
      </c>
      <c r="J418" s="1">
        <v>9.4500000000000001E-2</v>
      </c>
      <c r="K418" s="18">
        <f t="shared" si="494"/>
        <v>4.4158878504672892E-2</v>
      </c>
      <c r="L418" s="1">
        <v>8.8800000000000004E-2</v>
      </c>
      <c r="M418" s="25">
        <f t="shared" si="495"/>
        <v>4.1495327102803736E-2</v>
      </c>
      <c r="R418" s="8">
        <f t="shared" si="503"/>
        <v>0</v>
      </c>
      <c r="U418" s="8">
        <f t="shared" si="504"/>
        <v>0</v>
      </c>
      <c r="X418" s="8">
        <f t="shared" si="505"/>
        <v>0</v>
      </c>
      <c r="AA418" s="8">
        <f t="shared" si="506"/>
        <v>0</v>
      </c>
      <c r="AD418" s="8">
        <f t="shared" si="507"/>
        <v>0</v>
      </c>
      <c r="AG418" s="8">
        <f t="shared" si="508"/>
        <v>0</v>
      </c>
      <c r="AH418" s="1">
        <v>134</v>
      </c>
      <c r="AI418" s="8">
        <v>1436</v>
      </c>
      <c r="AJ418" s="1">
        <v>113</v>
      </c>
      <c r="AK418" s="8">
        <v>1657</v>
      </c>
      <c r="AL418" s="1">
        <v>124</v>
      </c>
      <c r="AM418" s="8">
        <v>1869</v>
      </c>
      <c r="AQ418" s="40">
        <f t="shared" si="496"/>
        <v>0</v>
      </c>
      <c r="AR418" s="40">
        <f t="shared" si="509"/>
        <v>0</v>
      </c>
      <c r="AS418" s="40">
        <f t="shared" si="497"/>
        <v>0</v>
      </c>
      <c r="AT418" s="41">
        <f t="shared" si="510"/>
        <v>0</v>
      </c>
      <c r="AU418" s="49"/>
      <c r="AV418" s="50">
        <f t="shared" si="498"/>
        <v>0</v>
      </c>
      <c r="AW418" s="51"/>
      <c r="AX418" s="51">
        <f t="shared" si="511"/>
        <v>0</v>
      </c>
      <c r="AY418" s="50">
        <f t="shared" si="499"/>
        <v>0</v>
      </c>
      <c r="AZ418" s="51"/>
      <c r="BA418" s="51">
        <f t="shared" si="512"/>
        <v>0</v>
      </c>
      <c r="BB418" s="50">
        <f t="shared" si="500"/>
        <v>0</v>
      </c>
      <c r="BC418" s="51"/>
      <c r="BD418" s="51">
        <f t="shared" si="513"/>
        <v>0</v>
      </c>
      <c r="BE418" s="50">
        <f t="shared" si="501"/>
        <v>0</v>
      </c>
      <c r="BF418" s="51"/>
      <c r="BG418" s="51">
        <f t="shared" si="514"/>
        <v>0</v>
      </c>
      <c r="BH418" s="50">
        <f t="shared" si="502"/>
        <v>0</v>
      </c>
      <c r="BS418" s="106">
        <f t="shared" si="515"/>
        <v>0</v>
      </c>
      <c r="BT418" s="111">
        <f t="shared" si="516"/>
        <v>0</v>
      </c>
      <c r="BU418" s="111">
        <f t="shared" si="517"/>
        <v>0</v>
      </c>
      <c r="BV418" s="111">
        <f t="shared" si="518"/>
        <v>0</v>
      </c>
      <c r="BW418" s="111">
        <f t="shared" si="519"/>
        <v>0</v>
      </c>
      <c r="BX418" s="111">
        <f t="shared" si="520"/>
        <v>0</v>
      </c>
      <c r="BY418" s="111">
        <f t="shared" si="521"/>
        <v>0</v>
      </c>
      <c r="BZ418" s="111">
        <f t="shared" si="522"/>
        <v>0</v>
      </c>
      <c r="CA418" s="115">
        <f t="shared" si="523"/>
        <v>0</v>
      </c>
    </row>
    <row r="419" spans="2:87" x14ac:dyDescent="0.25">
      <c r="C419" s="10" t="s">
        <v>29</v>
      </c>
      <c r="E419" s="1">
        <f t="shared" si="491"/>
        <v>0</v>
      </c>
      <c r="G419" s="8">
        <f t="shared" si="492"/>
        <v>0</v>
      </c>
      <c r="I419" s="25">
        <f t="shared" si="493"/>
        <v>0</v>
      </c>
      <c r="K419" s="18">
        <f t="shared" si="494"/>
        <v>0</v>
      </c>
      <c r="M419" s="25">
        <f t="shared" si="495"/>
        <v>0</v>
      </c>
      <c r="R419" s="8">
        <f t="shared" si="503"/>
        <v>0</v>
      </c>
      <c r="U419" s="8">
        <f t="shared" si="504"/>
        <v>0</v>
      </c>
      <c r="X419" s="8">
        <f t="shared" si="505"/>
        <v>0</v>
      </c>
      <c r="AA419" s="8">
        <f t="shared" si="506"/>
        <v>0</v>
      </c>
      <c r="AD419" s="8">
        <f t="shared" si="507"/>
        <v>0</v>
      </c>
      <c r="AG419" s="8">
        <f t="shared" si="508"/>
        <v>0</v>
      </c>
      <c r="AQ419" s="40">
        <f t="shared" si="496"/>
        <v>0</v>
      </c>
      <c r="AR419" s="40">
        <f t="shared" si="509"/>
        <v>0</v>
      </c>
      <c r="AS419" s="40">
        <f t="shared" si="497"/>
        <v>0</v>
      </c>
      <c r="AT419" s="41">
        <f t="shared" si="510"/>
        <v>0</v>
      </c>
      <c r="AU419" s="49"/>
      <c r="AV419" s="50">
        <f t="shared" si="498"/>
        <v>0</v>
      </c>
      <c r="AW419" s="51"/>
      <c r="AX419" s="51">
        <f t="shared" si="511"/>
        <v>0</v>
      </c>
      <c r="AY419" s="50">
        <f t="shared" si="499"/>
        <v>0</v>
      </c>
      <c r="AZ419" s="51"/>
      <c r="BA419" s="51">
        <f t="shared" si="512"/>
        <v>0</v>
      </c>
      <c r="BB419" s="50">
        <f t="shared" si="500"/>
        <v>0</v>
      </c>
      <c r="BC419" s="51"/>
      <c r="BD419" s="51">
        <f t="shared" si="513"/>
        <v>0</v>
      </c>
      <c r="BE419" s="50">
        <f t="shared" si="501"/>
        <v>0</v>
      </c>
      <c r="BF419" s="51"/>
      <c r="BG419" s="51">
        <f t="shared" si="514"/>
        <v>0</v>
      </c>
      <c r="BH419" s="50">
        <f t="shared" si="502"/>
        <v>0</v>
      </c>
      <c r="BS419" s="106">
        <f t="shared" si="515"/>
        <v>0</v>
      </c>
      <c r="BT419" s="111">
        <f t="shared" si="516"/>
        <v>0</v>
      </c>
      <c r="BU419" s="111">
        <f t="shared" si="517"/>
        <v>0</v>
      </c>
      <c r="BV419" s="111">
        <f t="shared" si="518"/>
        <v>0</v>
      </c>
      <c r="BW419" s="111">
        <f t="shared" si="519"/>
        <v>0</v>
      </c>
      <c r="BX419" s="111">
        <f t="shared" si="520"/>
        <v>0</v>
      </c>
      <c r="BY419" s="111">
        <f t="shared" si="521"/>
        <v>0</v>
      </c>
      <c r="BZ419" s="111">
        <f t="shared" si="522"/>
        <v>0</v>
      </c>
      <c r="CA419" s="115">
        <f t="shared" si="523"/>
        <v>0</v>
      </c>
    </row>
    <row r="420" spans="2:87" x14ac:dyDescent="0.25">
      <c r="C420" s="10" t="s">
        <v>30</v>
      </c>
      <c r="E420" s="1">
        <f t="shared" si="491"/>
        <v>0</v>
      </c>
      <c r="G420" s="8">
        <f t="shared" si="492"/>
        <v>0</v>
      </c>
      <c r="I420" s="25">
        <f t="shared" si="493"/>
        <v>0</v>
      </c>
      <c r="K420" s="18">
        <f t="shared" si="494"/>
        <v>0</v>
      </c>
      <c r="M420" s="25">
        <f t="shared" si="495"/>
        <v>0</v>
      </c>
      <c r="R420" s="8">
        <f t="shared" si="503"/>
        <v>0</v>
      </c>
      <c r="U420" s="8">
        <f t="shared" si="504"/>
        <v>0</v>
      </c>
      <c r="X420" s="8">
        <f t="shared" si="505"/>
        <v>0</v>
      </c>
      <c r="AA420" s="8">
        <f t="shared" si="506"/>
        <v>0</v>
      </c>
      <c r="AD420" s="8">
        <f t="shared" si="507"/>
        <v>0</v>
      </c>
      <c r="AG420" s="8">
        <f t="shared" si="508"/>
        <v>0</v>
      </c>
      <c r="AQ420" s="40">
        <f t="shared" si="496"/>
        <v>0</v>
      </c>
      <c r="AR420" s="40">
        <f t="shared" si="509"/>
        <v>0</v>
      </c>
      <c r="AS420" s="40">
        <f t="shared" si="497"/>
        <v>0</v>
      </c>
      <c r="AT420" s="41">
        <f t="shared" si="510"/>
        <v>0</v>
      </c>
      <c r="AU420" s="49"/>
      <c r="AV420" s="50">
        <f t="shared" si="498"/>
        <v>0</v>
      </c>
      <c r="AW420" s="51"/>
      <c r="AX420" s="51">
        <f t="shared" si="511"/>
        <v>0</v>
      </c>
      <c r="AY420" s="50">
        <f t="shared" si="499"/>
        <v>0</v>
      </c>
      <c r="AZ420" s="51"/>
      <c r="BA420" s="51">
        <f t="shared" si="512"/>
        <v>0</v>
      </c>
      <c r="BB420" s="50">
        <f t="shared" si="500"/>
        <v>0</v>
      </c>
      <c r="BC420" s="51"/>
      <c r="BD420" s="51">
        <f t="shared" si="513"/>
        <v>0</v>
      </c>
      <c r="BE420" s="50">
        <f t="shared" si="501"/>
        <v>0</v>
      </c>
      <c r="BF420" s="51"/>
      <c r="BG420" s="51">
        <f t="shared" si="514"/>
        <v>0</v>
      </c>
      <c r="BH420" s="50">
        <f t="shared" si="502"/>
        <v>0</v>
      </c>
      <c r="BS420" s="106">
        <f t="shared" si="515"/>
        <v>0</v>
      </c>
      <c r="BT420" s="111">
        <f t="shared" si="516"/>
        <v>0</v>
      </c>
      <c r="BU420" s="111">
        <f t="shared" si="517"/>
        <v>0</v>
      </c>
      <c r="BV420" s="111">
        <f t="shared" si="518"/>
        <v>0</v>
      </c>
      <c r="BW420" s="111">
        <f t="shared" si="519"/>
        <v>0</v>
      </c>
      <c r="BX420" s="111">
        <f t="shared" si="520"/>
        <v>0</v>
      </c>
      <c r="BY420" s="111">
        <f t="shared" si="521"/>
        <v>0</v>
      </c>
      <c r="BZ420" s="111">
        <f t="shared" si="522"/>
        <v>0</v>
      </c>
      <c r="CA420" s="115">
        <f t="shared" si="523"/>
        <v>0</v>
      </c>
    </row>
    <row r="421" spans="2:87" x14ac:dyDescent="0.25">
      <c r="C421" s="10" t="s">
        <v>10</v>
      </c>
      <c r="E421" s="1">
        <f t="shared" si="491"/>
        <v>0</v>
      </c>
      <c r="G421" s="8">
        <f t="shared" si="492"/>
        <v>0</v>
      </c>
      <c r="I421" s="25">
        <f t="shared" si="493"/>
        <v>0</v>
      </c>
      <c r="K421" s="18">
        <f t="shared" si="494"/>
        <v>0</v>
      </c>
      <c r="M421" s="25">
        <f t="shared" si="495"/>
        <v>0</v>
      </c>
      <c r="R421" s="8">
        <f t="shared" si="503"/>
        <v>0</v>
      </c>
      <c r="U421" s="8">
        <f t="shared" si="504"/>
        <v>0</v>
      </c>
      <c r="X421" s="8">
        <f t="shared" si="505"/>
        <v>0</v>
      </c>
      <c r="AA421" s="8">
        <f t="shared" si="506"/>
        <v>0</v>
      </c>
      <c r="AD421" s="8">
        <f t="shared" si="507"/>
        <v>0</v>
      </c>
      <c r="AG421" s="8">
        <f t="shared" si="508"/>
        <v>0</v>
      </c>
      <c r="AQ421" s="40">
        <f t="shared" si="496"/>
        <v>0</v>
      </c>
      <c r="AR421" s="40">
        <f t="shared" si="509"/>
        <v>0</v>
      </c>
      <c r="AS421" s="40">
        <f t="shared" si="497"/>
        <v>0</v>
      </c>
      <c r="AT421" s="41">
        <f t="shared" si="510"/>
        <v>0</v>
      </c>
      <c r="AU421" s="49"/>
      <c r="AV421" s="50">
        <f t="shared" si="498"/>
        <v>0</v>
      </c>
      <c r="AW421" s="51"/>
      <c r="AX421" s="51">
        <f t="shared" si="511"/>
        <v>0</v>
      </c>
      <c r="AY421" s="50">
        <f t="shared" si="499"/>
        <v>0</v>
      </c>
      <c r="AZ421" s="51"/>
      <c r="BA421" s="51">
        <f t="shared" si="512"/>
        <v>0</v>
      </c>
      <c r="BB421" s="50">
        <f t="shared" si="500"/>
        <v>0</v>
      </c>
      <c r="BC421" s="51"/>
      <c r="BD421" s="51">
        <f t="shared" si="513"/>
        <v>0</v>
      </c>
      <c r="BE421" s="50">
        <f t="shared" si="501"/>
        <v>0</v>
      </c>
      <c r="BF421" s="51"/>
      <c r="BG421" s="51">
        <f t="shared" si="514"/>
        <v>0</v>
      </c>
      <c r="BH421" s="50">
        <f t="shared" si="502"/>
        <v>0</v>
      </c>
      <c r="BS421" s="106">
        <f t="shared" si="515"/>
        <v>0</v>
      </c>
      <c r="BT421" s="111">
        <f t="shared" si="516"/>
        <v>0</v>
      </c>
      <c r="BU421" s="111">
        <f t="shared" si="517"/>
        <v>0</v>
      </c>
      <c r="BV421" s="111">
        <f t="shared" si="518"/>
        <v>0</v>
      </c>
      <c r="BW421" s="111">
        <f t="shared" si="519"/>
        <v>0</v>
      </c>
      <c r="BX421" s="111">
        <f t="shared" si="520"/>
        <v>0</v>
      </c>
      <c r="BY421" s="111">
        <f t="shared" si="521"/>
        <v>0</v>
      </c>
      <c r="BZ421" s="111">
        <f t="shared" si="522"/>
        <v>0</v>
      </c>
      <c r="CA421" s="115">
        <f t="shared" si="523"/>
        <v>0</v>
      </c>
    </row>
    <row r="422" spans="2:87" x14ac:dyDescent="0.25">
      <c r="C422" s="10" t="s">
        <v>35</v>
      </c>
      <c r="E422" s="1">
        <f t="shared" si="491"/>
        <v>0</v>
      </c>
      <c r="G422" s="8">
        <f t="shared" si="492"/>
        <v>0</v>
      </c>
      <c r="I422" s="25">
        <f t="shared" si="493"/>
        <v>0</v>
      </c>
      <c r="K422" s="18">
        <f t="shared" si="494"/>
        <v>0</v>
      </c>
      <c r="M422" s="25">
        <f t="shared" si="495"/>
        <v>0</v>
      </c>
      <c r="R422" s="8">
        <f t="shared" si="503"/>
        <v>0</v>
      </c>
      <c r="U422" s="8">
        <f t="shared" si="504"/>
        <v>0</v>
      </c>
      <c r="X422" s="8">
        <f t="shared" si="505"/>
        <v>0</v>
      </c>
      <c r="AA422" s="8">
        <f t="shared" si="506"/>
        <v>0</v>
      </c>
      <c r="AD422" s="8">
        <f t="shared" si="507"/>
        <v>0</v>
      </c>
      <c r="AG422" s="8">
        <f t="shared" si="508"/>
        <v>0</v>
      </c>
      <c r="AQ422" s="40">
        <f t="shared" si="496"/>
        <v>0</v>
      </c>
      <c r="AR422" s="40">
        <f t="shared" si="509"/>
        <v>0</v>
      </c>
      <c r="AS422" s="40">
        <f t="shared" si="497"/>
        <v>0</v>
      </c>
      <c r="AT422" s="41">
        <f t="shared" si="510"/>
        <v>0</v>
      </c>
      <c r="AU422" s="49"/>
      <c r="AV422" s="50">
        <f t="shared" si="498"/>
        <v>0</v>
      </c>
      <c r="AW422" s="51"/>
      <c r="AX422" s="51">
        <f t="shared" si="511"/>
        <v>0</v>
      </c>
      <c r="AY422" s="50">
        <f t="shared" si="499"/>
        <v>0</v>
      </c>
      <c r="AZ422" s="51"/>
      <c r="BA422" s="51">
        <f t="shared" si="512"/>
        <v>0</v>
      </c>
      <c r="BB422" s="50">
        <f t="shared" si="500"/>
        <v>0</v>
      </c>
      <c r="BC422" s="51"/>
      <c r="BD422" s="51">
        <f t="shared" si="513"/>
        <v>0</v>
      </c>
      <c r="BE422" s="50">
        <f t="shared" si="501"/>
        <v>0</v>
      </c>
      <c r="BF422" s="51"/>
      <c r="BG422" s="51">
        <f t="shared" si="514"/>
        <v>0</v>
      </c>
      <c r="BH422" s="50">
        <f t="shared" si="502"/>
        <v>0</v>
      </c>
      <c r="BS422" s="106">
        <f t="shared" si="515"/>
        <v>0</v>
      </c>
      <c r="BT422" s="111">
        <f t="shared" si="516"/>
        <v>0</v>
      </c>
      <c r="BU422" s="111">
        <f t="shared" si="517"/>
        <v>0</v>
      </c>
      <c r="BV422" s="111">
        <f t="shared" si="518"/>
        <v>0</v>
      </c>
      <c r="BW422" s="111">
        <f t="shared" si="519"/>
        <v>0</v>
      </c>
      <c r="BX422" s="111">
        <f t="shared" si="520"/>
        <v>0</v>
      </c>
      <c r="BY422" s="111">
        <f t="shared" si="521"/>
        <v>0</v>
      </c>
      <c r="BZ422" s="111">
        <f t="shared" si="522"/>
        <v>0</v>
      </c>
      <c r="CA422" s="115">
        <f t="shared" si="523"/>
        <v>0</v>
      </c>
    </row>
    <row r="423" spans="2:87" x14ac:dyDescent="0.25">
      <c r="C423" s="10" t="s">
        <v>36</v>
      </c>
      <c r="E423" s="1">
        <f t="shared" si="491"/>
        <v>0</v>
      </c>
      <c r="G423" s="8">
        <f t="shared" si="492"/>
        <v>0</v>
      </c>
      <c r="I423" s="25">
        <f t="shared" si="493"/>
        <v>0</v>
      </c>
      <c r="J423" s="1">
        <v>5.3800000000000001E-2</v>
      </c>
      <c r="K423" s="18">
        <f t="shared" si="494"/>
        <v>2.514018691588785E-2</v>
      </c>
      <c r="M423" s="25">
        <f t="shared" si="495"/>
        <v>0</v>
      </c>
      <c r="R423" s="8">
        <f t="shared" si="503"/>
        <v>0</v>
      </c>
      <c r="U423" s="8">
        <f t="shared" si="504"/>
        <v>0</v>
      </c>
      <c r="X423" s="8">
        <f t="shared" si="505"/>
        <v>0</v>
      </c>
      <c r="AA423" s="8">
        <f t="shared" si="506"/>
        <v>0</v>
      </c>
      <c r="AD423" s="8">
        <f t="shared" si="507"/>
        <v>0</v>
      </c>
      <c r="AG423" s="8">
        <f t="shared" si="508"/>
        <v>0</v>
      </c>
      <c r="AQ423" s="40">
        <f t="shared" si="496"/>
        <v>0</v>
      </c>
      <c r="AR423" s="40">
        <f t="shared" si="509"/>
        <v>0</v>
      </c>
      <c r="AS423" s="40">
        <f t="shared" si="497"/>
        <v>0</v>
      </c>
      <c r="AT423" s="41">
        <f t="shared" si="510"/>
        <v>0</v>
      </c>
      <c r="AU423" s="49"/>
      <c r="AV423" s="50">
        <f t="shared" si="498"/>
        <v>0</v>
      </c>
      <c r="AW423" s="51"/>
      <c r="AX423" s="51">
        <f t="shared" si="511"/>
        <v>0</v>
      </c>
      <c r="AY423" s="50">
        <f t="shared" si="499"/>
        <v>0</v>
      </c>
      <c r="AZ423" s="51"/>
      <c r="BA423" s="51">
        <f t="shared" si="512"/>
        <v>0</v>
      </c>
      <c r="BB423" s="50">
        <f t="shared" si="500"/>
        <v>0</v>
      </c>
      <c r="BC423" s="51"/>
      <c r="BD423" s="51">
        <f t="shared" si="513"/>
        <v>0</v>
      </c>
      <c r="BE423" s="50">
        <f t="shared" si="501"/>
        <v>0</v>
      </c>
      <c r="BF423" s="51"/>
      <c r="BG423" s="51">
        <f t="shared" si="514"/>
        <v>0</v>
      </c>
      <c r="BH423" s="50">
        <f t="shared" si="502"/>
        <v>0</v>
      </c>
      <c r="BS423" s="106">
        <f t="shared" si="515"/>
        <v>0</v>
      </c>
      <c r="BT423" s="111">
        <f t="shared" si="516"/>
        <v>0</v>
      </c>
      <c r="BU423" s="111">
        <f t="shared" si="517"/>
        <v>0</v>
      </c>
      <c r="BV423" s="111">
        <f t="shared" si="518"/>
        <v>0</v>
      </c>
      <c r="BW423" s="111">
        <f t="shared" si="519"/>
        <v>0</v>
      </c>
      <c r="BX423" s="111">
        <f t="shared" si="520"/>
        <v>0</v>
      </c>
      <c r="BY423" s="111">
        <f t="shared" si="521"/>
        <v>0</v>
      </c>
      <c r="BZ423" s="111">
        <f t="shared" si="522"/>
        <v>0</v>
      </c>
      <c r="CA423" s="115">
        <f t="shared" si="523"/>
        <v>0</v>
      </c>
    </row>
    <row r="424" spans="2:87" x14ac:dyDescent="0.25">
      <c r="B424" s="5" t="s">
        <v>11</v>
      </c>
      <c r="C424" s="10" t="s">
        <v>31</v>
      </c>
      <c r="E424" s="1">
        <f t="shared" si="491"/>
        <v>0</v>
      </c>
      <c r="G424" s="8">
        <f t="shared" si="492"/>
        <v>0</v>
      </c>
      <c r="H424" s="1">
        <v>7.3800000000000004E-2</v>
      </c>
      <c r="I424" s="25">
        <f t="shared" si="493"/>
        <v>3.7348178137651821E-5</v>
      </c>
      <c r="J424" s="1">
        <v>9.6199999999999994E-2</v>
      </c>
      <c r="K424" s="18">
        <f t="shared" si="494"/>
        <v>4.4953271028037381E-2</v>
      </c>
      <c r="L424" s="1">
        <v>8.7800000000000003E-2</v>
      </c>
      <c r="M424" s="25">
        <f t="shared" si="495"/>
        <v>4.1028037383177569E-2</v>
      </c>
      <c r="N424" s="1" t="s">
        <v>43</v>
      </c>
      <c r="P424" s="1">
        <v>1099</v>
      </c>
      <c r="Q424" s="1">
        <v>708</v>
      </c>
      <c r="R424" s="8">
        <f t="shared" si="503"/>
        <v>391</v>
      </c>
      <c r="S424" s="1">
        <v>996</v>
      </c>
      <c r="T424" s="1">
        <v>641</v>
      </c>
      <c r="U424" s="8">
        <f t="shared" si="504"/>
        <v>355</v>
      </c>
      <c r="V424" s="1">
        <v>1206</v>
      </c>
      <c r="W424" s="1">
        <v>774</v>
      </c>
      <c r="X424" s="8">
        <f t="shared" si="505"/>
        <v>432</v>
      </c>
      <c r="AA424" s="8">
        <f t="shared" si="506"/>
        <v>0</v>
      </c>
      <c r="AD424" s="8">
        <f t="shared" si="507"/>
        <v>0</v>
      </c>
      <c r="AG424" s="8">
        <f t="shared" si="508"/>
        <v>0</v>
      </c>
      <c r="AJ424" s="1">
        <v>121</v>
      </c>
      <c r="AK424" s="8">
        <v>1657</v>
      </c>
      <c r="AP424" s="1">
        <v>198.7</v>
      </c>
      <c r="AQ424" s="40">
        <f t="shared" si="496"/>
        <v>20.030241935483868</v>
      </c>
      <c r="AR424" s="40">
        <f t="shared" si="509"/>
        <v>139.09890232974908</v>
      </c>
      <c r="AS424" s="40">
        <f t="shared" si="497"/>
        <v>36.054435483870961</v>
      </c>
      <c r="AT424" s="41">
        <f t="shared" si="510"/>
        <v>250.37802419354833</v>
      </c>
      <c r="AU424" s="49">
        <v>1.6</v>
      </c>
      <c r="AV424" s="50">
        <f t="shared" si="498"/>
        <v>3.2653061224489797</v>
      </c>
      <c r="AW424" s="51">
        <v>3.3</v>
      </c>
      <c r="AX424" s="51">
        <f t="shared" si="511"/>
        <v>1.6999999999999997</v>
      </c>
      <c r="AY424" s="50">
        <f t="shared" si="499"/>
        <v>3.4693877551020402</v>
      </c>
      <c r="AZ424" s="51">
        <v>3.7</v>
      </c>
      <c r="BA424" s="51">
        <f t="shared" si="512"/>
        <v>2.1</v>
      </c>
      <c r="BB424" s="50">
        <f t="shared" si="500"/>
        <v>4.2857142857142856</v>
      </c>
      <c r="BC424" s="51">
        <v>3.6</v>
      </c>
      <c r="BD424" s="51">
        <f t="shared" si="513"/>
        <v>2</v>
      </c>
      <c r="BE424" s="50">
        <f t="shared" si="501"/>
        <v>4.0816326530612246</v>
      </c>
      <c r="BF424" s="51">
        <v>2.8</v>
      </c>
      <c r="BG424" s="51">
        <f t="shared" si="514"/>
        <v>1.1999999999999997</v>
      </c>
      <c r="BH424" s="50">
        <f t="shared" si="502"/>
        <v>2.4489795918367343</v>
      </c>
      <c r="BI424" s="1">
        <v>21.8</v>
      </c>
      <c r="BJ424" s="106">
        <v>2.2410000000000001</v>
      </c>
      <c r="BK424" s="111">
        <v>4.72</v>
      </c>
      <c r="BL424" s="111">
        <v>3.161</v>
      </c>
      <c r="BM424" s="111">
        <v>5.8410000000000002</v>
      </c>
      <c r="BN424" s="111">
        <v>9.1219999999999999</v>
      </c>
      <c r="BO424" s="111">
        <v>7.8440000000000003</v>
      </c>
      <c r="BP424" s="111">
        <v>11.442</v>
      </c>
      <c r="BQ424" s="111">
        <v>18</v>
      </c>
      <c r="BR424" s="111">
        <v>22</v>
      </c>
      <c r="BS424" s="106">
        <f t="shared" si="515"/>
        <v>1.34</v>
      </c>
      <c r="BT424" s="111">
        <f t="shared" si="516"/>
        <v>3.2809999999999997</v>
      </c>
      <c r="BU424" s="111">
        <f t="shared" si="517"/>
        <v>4.6209999999999996</v>
      </c>
      <c r="BV424" s="111">
        <f t="shared" si="518"/>
        <v>2.0030000000000001</v>
      </c>
      <c r="BW424" s="111">
        <f t="shared" si="519"/>
        <v>3.343</v>
      </c>
      <c r="BX424" s="111">
        <f t="shared" si="520"/>
        <v>6.5579999999999998</v>
      </c>
      <c r="BY424" s="111">
        <f t="shared" si="521"/>
        <v>4.8840000000000003</v>
      </c>
      <c r="BZ424" s="111">
        <f t="shared" si="522"/>
        <v>1.1979999999999995</v>
      </c>
      <c r="CA424" s="115">
        <f t="shared" si="523"/>
        <v>4</v>
      </c>
      <c r="CB424" s="122">
        <f>BK424/$BJ424</f>
        <v>2.1062025881302988</v>
      </c>
      <c r="CC424" s="122">
        <f t="shared" ref="CC424" si="545">BL424/$BJ424</f>
        <v>1.4105310129406514</v>
      </c>
      <c r="CD424" s="122">
        <f t="shared" ref="CD424" si="546">BM424/$BJ424</f>
        <v>2.606425702811245</v>
      </c>
      <c r="CE424" s="122">
        <f t="shared" ref="CE424" si="547">BN424/$BJ424</f>
        <v>4.0705042391789377</v>
      </c>
      <c r="CF424" s="122">
        <f t="shared" ref="CF424" si="548">BO424/$BJ424</f>
        <v>3.5002231146809462</v>
      </c>
      <c r="CG424" s="122">
        <f t="shared" ref="CG424" si="549">BP424/$BJ424</f>
        <v>5.1057563587684065</v>
      </c>
      <c r="CH424" s="122">
        <f t="shared" ref="CH424" si="550">BQ424/$BJ424</f>
        <v>8.0321285140562253</v>
      </c>
      <c r="CI424" s="92">
        <f t="shared" ref="CI424" si="551">BR424/$BJ424</f>
        <v>9.8170459616242738</v>
      </c>
    </row>
    <row r="425" spans="2:87" x14ac:dyDescent="0.25">
      <c r="C425" s="10" t="s">
        <v>32</v>
      </c>
      <c r="E425" s="1">
        <f t="shared" si="491"/>
        <v>0</v>
      </c>
      <c r="G425" s="8">
        <f t="shared" si="492"/>
        <v>0</v>
      </c>
      <c r="H425" s="1">
        <v>7.1599999999999997E-2</v>
      </c>
      <c r="I425" s="25">
        <f t="shared" si="493"/>
        <v>3.623481781376518E-5</v>
      </c>
      <c r="J425" s="1">
        <v>9.3600000000000003E-2</v>
      </c>
      <c r="K425" s="18">
        <f t="shared" si="494"/>
        <v>4.3738317757009343E-2</v>
      </c>
      <c r="L425" s="1">
        <v>8.7400000000000005E-2</v>
      </c>
      <c r="M425" s="25">
        <f t="shared" si="495"/>
        <v>4.08411214953271E-2</v>
      </c>
      <c r="P425" s="1">
        <v>1133</v>
      </c>
      <c r="Q425" s="1">
        <v>686</v>
      </c>
      <c r="R425" s="8">
        <f t="shared" si="503"/>
        <v>447</v>
      </c>
      <c r="S425" s="1">
        <v>1016</v>
      </c>
      <c r="T425" s="1">
        <v>613</v>
      </c>
      <c r="U425" s="8">
        <f t="shared" si="504"/>
        <v>403</v>
      </c>
      <c r="V425" s="1">
        <v>1238</v>
      </c>
      <c r="W425" s="1">
        <v>756</v>
      </c>
      <c r="X425" s="8">
        <f t="shared" si="505"/>
        <v>482</v>
      </c>
      <c r="AA425" s="8">
        <f t="shared" si="506"/>
        <v>0</v>
      </c>
      <c r="AD425" s="8">
        <f t="shared" si="507"/>
        <v>0</v>
      </c>
      <c r="AG425" s="8">
        <f t="shared" si="508"/>
        <v>0</v>
      </c>
      <c r="AJ425" s="1">
        <v>127</v>
      </c>
      <c r="AK425" s="8">
        <v>1647</v>
      </c>
      <c r="AQ425" s="40">
        <f t="shared" si="496"/>
        <v>0</v>
      </c>
      <c r="AR425" s="40">
        <f t="shared" si="509"/>
        <v>0</v>
      </c>
      <c r="AS425" s="40">
        <f t="shared" si="497"/>
        <v>0</v>
      </c>
      <c r="AT425" s="41">
        <f t="shared" si="510"/>
        <v>0</v>
      </c>
      <c r="AU425" s="49"/>
      <c r="AV425" s="50">
        <f t="shared" si="498"/>
        <v>0</v>
      </c>
      <c r="AW425" s="51"/>
      <c r="AX425" s="51">
        <f t="shared" si="511"/>
        <v>0</v>
      </c>
      <c r="AY425" s="50">
        <f t="shared" si="499"/>
        <v>0</v>
      </c>
      <c r="AZ425" s="51"/>
      <c r="BA425" s="51">
        <f t="shared" si="512"/>
        <v>0</v>
      </c>
      <c r="BB425" s="50">
        <f t="shared" si="500"/>
        <v>0</v>
      </c>
      <c r="BC425" s="51"/>
      <c r="BD425" s="51">
        <f t="shared" si="513"/>
        <v>0</v>
      </c>
      <c r="BE425" s="50">
        <f t="shared" si="501"/>
        <v>0</v>
      </c>
      <c r="BF425" s="51"/>
      <c r="BG425" s="51">
        <f t="shared" si="514"/>
        <v>0</v>
      </c>
      <c r="BH425" s="50">
        <f t="shared" si="502"/>
        <v>0</v>
      </c>
      <c r="BS425" s="106">
        <f t="shared" si="515"/>
        <v>0</v>
      </c>
      <c r="BT425" s="111">
        <f t="shared" si="516"/>
        <v>0</v>
      </c>
      <c r="BU425" s="111">
        <f t="shared" si="517"/>
        <v>0</v>
      </c>
      <c r="BV425" s="111">
        <f t="shared" si="518"/>
        <v>0</v>
      </c>
      <c r="BW425" s="111">
        <f t="shared" si="519"/>
        <v>0</v>
      </c>
      <c r="BX425" s="111">
        <f t="shared" si="520"/>
        <v>0</v>
      </c>
      <c r="BY425" s="111">
        <f t="shared" si="521"/>
        <v>0</v>
      </c>
      <c r="BZ425" s="111">
        <f t="shared" si="522"/>
        <v>0</v>
      </c>
      <c r="CA425" s="115">
        <f t="shared" si="523"/>
        <v>0</v>
      </c>
    </row>
    <row r="426" spans="2:87" x14ac:dyDescent="0.25">
      <c r="C426" s="10" t="s">
        <v>33</v>
      </c>
      <c r="E426" s="1">
        <f t="shared" si="491"/>
        <v>0</v>
      </c>
      <c r="G426" s="8">
        <f t="shared" si="492"/>
        <v>0</v>
      </c>
      <c r="I426" s="25">
        <f t="shared" si="493"/>
        <v>0</v>
      </c>
      <c r="J426" s="1">
        <v>9.5200000000000007E-2</v>
      </c>
      <c r="K426" s="18">
        <f t="shared" si="494"/>
        <v>4.4485981308411214E-2</v>
      </c>
      <c r="L426" s="1">
        <v>8.7800000000000003E-2</v>
      </c>
      <c r="M426" s="25">
        <f t="shared" si="495"/>
        <v>4.1028037383177569E-2</v>
      </c>
      <c r="R426" s="8">
        <f t="shared" si="503"/>
        <v>0</v>
      </c>
      <c r="U426" s="8">
        <f t="shared" si="504"/>
        <v>0</v>
      </c>
      <c r="X426" s="8">
        <f t="shared" si="505"/>
        <v>0</v>
      </c>
      <c r="AA426" s="8">
        <f t="shared" si="506"/>
        <v>0</v>
      </c>
      <c r="AD426" s="8">
        <f t="shared" si="507"/>
        <v>0</v>
      </c>
      <c r="AG426" s="8">
        <f t="shared" si="508"/>
        <v>0</v>
      </c>
      <c r="AJ426" s="1">
        <v>119</v>
      </c>
      <c r="AK426" s="8">
        <v>1658</v>
      </c>
      <c r="AQ426" s="40">
        <f t="shared" si="496"/>
        <v>0</v>
      </c>
      <c r="AR426" s="40">
        <f t="shared" si="509"/>
        <v>0</v>
      </c>
      <c r="AS426" s="40">
        <f t="shared" si="497"/>
        <v>0</v>
      </c>
      <c r="AT426" s="41">
        <f t="shared" si="510"/>
        <v>0</v>
      </c>
      <c r="AU426" s="49"/>
      <c r="AV426" s="50">
        <f t="shared" si="498"/>
        <v>0</v>
      </c>
      <c r="AW426" s="51"/>
      <c r="AX426" s="51">
        <f t="shared" si="511"/>
        <v>0</v>
      </c>
      <c r="AY426" s="50">
        <f t="shared" si="499"/>
        <v>0</v>
      </c>
      <c r="AZ426" s="51"/>
      <c r="BA426" s="51">
        <f t="shared" si="512"/>
        <v>0</v>
      </c>
      <c r="BB426" s="50">
        <f t="shared" si="500"/>
        <v>0</v>
      </c>
      <c r="BC426" s="51"/>
      <c r="BD426" s="51">
        <f t="shared" si="513"/>
        <v>0</v>
      </c>
      <c r="BE426" s="50">
        <f t="shared" si="501"/>
        <v>0</v>
      </c>
      <c r="BF426" s="51"/>
      <c r="BG426" s="51">
        <f t="shared" si="514"/>
        <v>0</v>
      </c>
      <c r="BH426" s="50">
        <f t="shared" si="502"/>
        <v>0</v>
      </c>
      <c r="BS426" s="106">
        <f t="shared" si="515"/>
        <v>0</v>
      </c>
      <c r="BT426" s="111">
        <f t="shared" si="516"/>
        <v>0</v>
      </c>
      <c r="BU426" s="111">
        <f t="shared" si="517"/>
        <v>0</v>
      </c>
      <c r="BV426" s="111">
        <f t="shared" si="518"/>
        <v>0</v>
      </c>
      <c r="BW426" s="111">
        <f t="shared" si="519"/>
        <v>0</v>
      </c>
      <c r="BX426" s="111">
        <f t="shared" si="520"/>
        <v>0</v>
      </c>
      <c r="BY426" s="111">
        <f t="shared" si="521"/>
        <v>0</v>
      </c>
      <c r="BZ426" s="111">
        <f t="shared" si="522"/>
        <v>0</v>
      </c>
      <c r="CA426" s="115">
        <f t="shared" si="523"/>
        <v>0</v>
      </c>
    </row>
    <row r="427" spans="2:87" x14ac:dyDescent="0.25">
      <c r="C427" s="10" t="s">
        <v>34</v>
      </c>
      <c r="E427" s="1">
        <f t="shared" si="491"/>
        <v>0</v>
      </c>
      <c r="G427" s="8">
        <f t="shared" si="492"/>
        <v>0</v>
      </c>
      <c r="I427" s="25">
        <f t="shared" si="493"/>
        <v>0</v>
      </c>
      <c r="J427" s="1">
        <v>9.4399999999999998E-2</v>
      </c>
      <c r="K427" s="18">
        <f t="shared" si="494"/>
        <v>4.4112149532710275E-2</v>
      </c>
      <c r="L427" s="1">
        <v>8.6999999999999994E-2</v>
      </c>
      <c r="M427" s="25">
        <f t="shared" si="495"/>
        <v>4.065420560747663E-2</v>
      </c>
      <c r="R427" s="8">
        <f t="shared" si="503"/>
        <v>0</v>
      </c>
      <c r="U427" s="8">
        <f t="shared" si="504"/>
        <v>0</v>
      </c>
      <c r="X427" s="8">
        <f t="shared" si="505"/>
        <v>0</v>
      </c>
      <c r="AA427" s="8">
        <f t="shared" si="506"/>
        <v>0</v>
      </c>
      <c r="AD427" s="8">
        <f t="shared" si="507"/>
        <v>0</v>
      </c>
      <c r="AG427" s="8">
        <f t="shared" si="508"/>
        <v>0</v>
      </c>
      <c r="AJ427" s="1">
        <v>119</v>
      </c>
      <c r="AK427" s="8">
        <v>1658</v>
      </c>
      <c r="AQ427" s="40">
        <f t="shared" si="496"/>
        <v>0</v>
      </c>
      <c r="AR427" s="40">
        <f t="shared" si="509"/>
        <v>0</v>
      </c>
      <c r="AS427" s="40">
        <f t="shared" si="497"/>
        <v>0</v>
      </c>
      <c r="AT427" s="41">
        <f t="shared" si="510"/>
        <v>0</v>
      </c>
      <c r="AU427" s="49"/>
      <c r="AV427" s="50">
        <f t="shared" si="498"/>
        <v>0</v>
      </c>
      <c r="AW427" s="51"/>
      <c r="AX427" s="51">
        <f t="shared" si="511"/>
        <v>0</v>
      </c>
      <c r="AY427" s="50">
        <f t="shared" si="499"/>
        <v>0</v>
      </c>
      <c r="AZ427" s="51"/>
      <c r="BA427" s="51">
        <f t="shared" si="512"/>
        <v>0</v>
      </c>
      <c r="BB427" s="50">
        <f t="shared" si="500"/>
        <v>0</v>
      </c>
      <c r="BC427" s="51"/>
      <c r="BD427" s="51">
        <f t="shared" si="513"/>
        <v>0</v>
      </c>
      <c r="BE427" s="50">
        <f t="shared" si="501"/>
        <v>0</v>
      </c>
      <c r="BF427" s="51"/>
      <c r="BG427" s="51">
        <f t="shared" si="514"/>
        <v>0</v>
      </c>
      <c r="BH427" s="50">
        <f t="shared" si="502"/>
        <v>0</v>
      </c>
      <c r="BS427" s="106">
        <f t="shared" si="515"/>
        <v>0</v>
      </c>
      <c r="BT427" s="111">
        <f t="shared" si="516"/>
        <v>0</v>
      </c>
      <c r="BU427" s="111">
        <f t="shared" si="517"/>
        <v>0</v>
      </c>
      <c r="BV427" s="111">
        <f t="shared" si="518"/>
        <v>0</v>
      </c>
      <c r="BW427" s="111">
        <f t="shared" si="519"/>
        <v>0</v>
      </c>
      <c r="BX427" s="111">
        <f t="shared" si="520"/>
        <v>0</v>
      </c>
      <c r="BY427" s="111">
        <f t="shared" si="521"/>
        <v>0</v>
      </c>
      <c r="BZ427" s="111">
        <f t="shared" si="522"/>
        <v>0</v>
      </c>
      <c r="CA427" s="115">
        <f t="shared" si="523"/>
        <v>0</v>
      </c>
    </row>
    <row r="428" spans="2:87" x14ac:dyDescent="0.25">
      <c r="C428" s="10" t="s">
        <v>29</v>
      </c>
      <c r="E428" s="1">
        <f t="shared" si="491"/>
        <v>0</v>
      </c>
      <c r="G428" s="8">
        <f t="shared" si="492"/>
        <v>0</v>
      </c>
      <c r="I428" s="25">
        <f t="shared" si="493"/>
        <v>0</v>
      </c>
      <c r="K428" s="18">
        <f t="shared" si="494"/>
        <v>0</v>
      </c>
      <c r="M428" s="25">
        <f t="shared" si="495"/>
        <v>0</v>
      </c>
      <c r="R428" s="8">
        <f t="shared" si="503"/>
        <v>0</v>
      </c>
      <c r="U428" s="8">
        <f t="shared" si="504"/>
        <v>0</v>
      </c>
      <c r="X428" s="8">
        <f t="shared" si="505"/>
        <v>0</v>
      </c>
      <c r="AA428" s="8">
        <f t="shared" si="506"/>
        <v>0</v>
      </c>
      <c r="AD428" s="8">
        <f t="shared" si="507"/>
        <v>0</v>
      </c>
      <c r="AG428" s="8">
        <f t="shared" si="508"/>
        <v>0</v>
      </c>
      <c r="AQ428" s="40">
        <f t="shared" si="496"/>
        <v>0</v>
      </c>
      <c r="AR428" s="40">
        <f t="shared" si="509"/>
        <v>0</v>
      </c>
      <c r="AS428" s="40">
        <f t="shared" si="497"/>
        <v>0</v>
      </c>
      <c r="AT428" s="41">
        <f t="shared" si="510"/>
        <v>0</v>
      </c>
      <c r="AU428" s="49"/>
      <c r="AV428" s="50">
        <f t="shared" si="498"/>
        <v>0</v>
      </c>
      <c r="AW428" s="51"/>
      <c r="AX428" s="51">
        <f t="shared" si="511"/>
        <v>0</v>
      </c>
      <c r="AY428" s="50">
        <f t="shared" si="499"/>
        <v>0</v>
      </c>
      <c r="AZ428" s="51"/>
      <c r="BA428" s="51">
        <f t="shared" si="512"/>
        <v>0</v>
      </c>
      <c r="BB428" s="50">
        <f t="shared" si="500"/>
        <v>0</v>
      </c>
      <c r="BC428" s="51"/>
      <c r="BD428" s="51">
        <f t="shared" si="513"/>
        <v>0</v>
      </c>
      <c r="BE428" s="50">
        <f t="shared" si="501"/>
        <v>0</v>
      </c>
      <c r="BF428" s="51"/>
      <c r="BG428" s="51">
        <f t="shared" si="514"/>
        <v>0</v>
      </c>
      <c r="BH428" s="50">
        <f t="shared" si="502"/>
        <v>0</v>
      </c>
      <c r="BS428" s="106">
        <f t="shared" si="515"/>
        <v>0</v>
      </c>
      <c r="BT428" s="111">
        <f t="shared" si="516"/>
        <v>0</v>
      </c>
      <c r="BU428" s="111">
        <f t="shared" si="517"/>
        <v>0</v>
      </c>
      <c r="BV428" s="111">
        <f t="shared" si="518"/>
        <v>0</v>
      </c>
      <c r="BW428" s="111">
        <f t="shared" si="519"/>
        <v>0</v>
      </c>
      <c r="BX428" s="111">
        <f t="shared" si="520"/>
        <v>0</v>
      </c>
      <c r="BY428" s="111">
        <f t="shared" si="521"/>
        <v>0</v>
      </c>
      <c r="BZ428" s="111">
        <f t="shared" si="522"/>
        <v>0</v>
      </c>
      <c r="CA428" s="115">
        <f t="shared" si="523"/>
        <v>0</v>
      </c>
    </row>
    <row r="429" spans="2:87" x14ac:dyDescent="0.25">
      <c r="C429" s="10" t="s">
        <v>30</v>
      </c>
      <c r="E429" s="1">
        <f t="shared" si="491"/>
        <v>0</v>
      </c>
      <c r="G429" s="8">
        <f t="shared" si="492"/>
        <v>0</v>
      </c>
      <c r="I429" s="25">
        <f t="shared" si="493"/>
        <v>0</v>
      </c>
      <c r="K429" s="18">
        <f t="shared" si="494"/>
        <v>0</v>
      </c>
      <c r="M429" s="25">
        <f t="shared" si="495"/>
        <v>0</v>
      </c>
      <c r="R429" s="8">
        <f t="shared" si="503"/>
        <v>0</v>
      </c>
      <c r="U429" s="8">
        <f t="shared" si="504"/>
        <v>0</v>
      </c>
      <c r="X429" s="8">
        <f t="shared" si="505"/>
        <v>0</v>
      </c>
      <c r="AA429" s="8">
        <f t="shared" si="506"/>
        <v>0</v>
      </c>
      <c r="AD429" s="8">
        <f t="shared" si="507"/>
        <v>0</v>
      </c>
      <c r="AG429" s="8">
        <f t="shared" si="508"/>
        <v>0</v>
      </c>
      <c r="AQ429" s="40">
        <f t="shared" si="496"/>
        <v>0</v>
      </c>
      <c r="AR429" s="40">
        <f t="shared" si="509"/>
        <v>0</v>
      </c>
      <c r="AS429" s="40">
        <f t="shared" si="497"/>
        <v>0</v>
      </c>
      <c r="AT429" s="41">
        <f t="shared" si="510"/>
        <v>0</v>
      </c>
      <c r="AU429" s="49"/>
      <c r="AV429" s="50">
        <f t="shared" si="498"/>
        <v>0</v>
      </c>
      <c r="AW429" s="51"/>
      <c r="AX429" s="51">
        <f t="shared" si="511"/>
        <v>0</v>
      </c>
      <c r="AY429" s="50">
        <f t="shared" si="499"/>
        <v>0</v>
      </c>
      <c r="AZ429" s="51"/>
      <c r="BA429" s="51">
        <f t="shared" si="512"/>
        <v>0</v>
      </c>
      <c r="BB429" s="50">
        <f t="shared" si="500"/>
        <v>0</v>
      </c>
      <c r="BC429" s="51"/>
      <c r="BD429" s="51">
        <f t="shared" si="513"/>
        <v>0</v>
      </c>
      <c r="BE429" s="50">
        <f t="shared" si="501"/>
        <v>0</v>
      </c>
      <c r="BF429" s="51"/>
      <c r="BG429" s="51">
        <f t="shared" si="514"/>
        <v>0</v>
      </c>
      <c r="BH429" s="50">
        <f t="shared" si="502"/>
        <v>0</v>
      </c>
      <c r="BS429" s="106">
        <f t="shared" si="515"/>
        <v>0</v>
      </c>
      <c r="BT429" s="111">
        <f t="shared" si="516"/>
        <v>0</v>
      </c>
      <c r="BU429" s="111">
        <f t="shared" si="517"/>
        <v>0</v>
      </c>
      <c r="BV429" s="111">
        <f t="shared" si="518"/>
        <v>0</v>
      </c>
      <c r="BW429" s="111">
        <f t="shared" si="519"/>
        <v>0</v>
      </c>
      <c r="BX429" s="111">
        <f t="shared" si="520"/>
        <v>0</v>
      </c>
      <c r="BY429" s="111">
        <f t="shared" si="521"/>
        <v>0</v>
      </c>
      <c r="BZ429" s="111">
        <f t="shared" si="522"/>
        <v>0</v>
      </c>
      <c r="CA429" s="115">
        <f t="shared" si="523"/>
        <v>0</v>
      </c>
    </row>
    <row r="430" spans="2:87" x14ac:dyDescent="0.25">
      <c r="C430" s="10" t="s">
        <v>10</v>
      </c>
      <c r="E430" s="1">
        <f t="shared" si="491"/>
        <v>0</v>
      </c>
      <c r="G430" s="8">
        <f t="shared" si="492"/>
        <v>0</v>
      </c>
      <c r="I430" s="25">
        <f t="shared" si="493"/>
        <v>0</v>
      </c>
      <c r="K430" s="18">
        <f t="shared" si="494"/>
        <v>0</v>
      </c>
      <c r="M430" s="25">
        <f t="shared" si="495"/>
        <v>0</v>
      </c>
      <c r="R430" s="8">
        <f t="shared" si="503"/>
        <v>0</v>
      </c>
      <c r="U430" s="8">
        <f t="shared" si="504"/>
        <v>0</v>
      </c>
      <c r="X430" s="8">
        <f t="shared" si="505"/>
        <v>0</v>
      </c>
      <c r="AA430" s="8">
        <f t="shared" si="506"/>
        <v>0</v>
      </c>
      <c r="AD430" s="8">
        <f t="shared" si="507"/>
        <v>0</v>
      </c>
      <c r="AG430" s="8">
        <f t="shared" si="508"/>
        <v>0</v>
      </c>
      <c r="AQ430" s="40">
        <f t="shared" si="496"/>
        <v>0</v>
      </c>
      <c r="AR430" s="40">
        <f t="shared" si="509"/>
        <v>0</v>
      </c>
      <c r="AS430" s="40">
        <f t="shared" si="497"/>
        <v>0</v>
      </c>
      <c r="AT430" s="41">
        <f t="shared" si="510"/>
        <v>0</v>
      </c>
      <c r="AU430" s="49"/>
      <c r="AV430" s="50">
        <f t="shared" si="498"/>
        <v>0</v>
      </c>
      <c r="AW430" s="51"/>
      <c r="AX430" s="51">
        <f t="shared" si="511"/>
        <v>0</v>
      </c>
      <c r="AY430" s="50">
        <f t="shared" si="499"/>
        <v>0</v>
      </c>
      <c r="AZ430" s="51"/>
      <c r="BA430" s="51">
        <f t="shared" si="512"/>
        <v>0</v>
      </c>
      <c r="BB430" s="50">
        <f t="shared" si="500"/>
        <v>0</v>
      </c>
      <c r="BC430" s="51"/>
      <c r="BD430" s="51">
        <f t="shared" si="513"/>
        <v>0</v>
      </c>
      <c r="BE430" s="50">
        <f t="shared" si="501"/>
        <v>0</v>
      </c>
      <c r="BF430" s="51"/>
      <c r="BG430" s="51">
        <f t="shared" si="514"/>
        <v>0</v>
      </c>
      <c r="BH430" s="50">
        <f t="shared" si="502"/>
        <v>0</v>
      </c>
      <c r="BS430" s="106">
        <f t="shared" si="515"/>
        <v>0</v>
      </c>
      <c r="BT430" s="111">
        <f t="shared" si="516"/>
        <v>0</v>
      </c>
      <c r="BU430" s="111">
        <f t="shared" si="517"/>
        <v>0</v>
      </c>
      <c r="BV430" s="111">
        <f t="shared" si="518"/>
        <v>0</v>
      </c>
      <c r="BW430" s="111">
        <f t="shared" si="519"/>
        <v>0</v>
      </c>
      <c r="BX430" s="111">
        <f t="shared" si="520"/>
        <v>0</v>
      </c>
      <c r="BY430" s="111">
        <f t="shared" si="521"/>
        <v>0</v>
      </c>
      <c r="BZ430" s="111">
        <f t="shared" si="522"/>
        <v>0</v>
      </c>
      <c r="CA430" s="115">
        <f t="shared" si="523"/>
        <v>0</v>
      </c>
    </row>
    <row r="431" spans="2:87" x14ac:dyDescent="0.25">
      <c r="C431" s="10" t="s">
        <v>35</v>
      </c>
      <c r="E431" s="1">
        <f t="shared" si="491"/>
        <v>0</v>
      </c>
      <c r="G431" s="8">
        <f t="shared" si="492"/>
        <v>0</v>
      </c>
      <c r="I431" s="25">
        <f t="shared" si="493"/>
        <v>0</v>
      </c>
      <c r="K431" s="18">
        <f t="shared" si="494"/>
        <v>0</v>
      </c>
      <c r="M431" s="25">
        <f t="shared" si="495"/>
        <v>0</v>
      </c>
      <c r="R431" s="8">
        <f t="shared" si="503"/>
        <v>0</v>
      </c>
      <c r="U431" s="8">
        <f t="shared" si="504"/>
        <v>0</v>
      </c>
      <c r="X431" s="8">
        <f t="shared" si="505"/>
        <v>0</v>
      </c>
      <c r="AA431" s="8">
        <f t="shared" si="506"/>
        <v>0</v>
      </c>
      <c r="AD431" s="8">
        <f t="shared" si="507"/>
        <v>0</v>
      </c>
      <c r="AG431" s="8">
        <f t="shared" si="508"/>
        <v>0</v>
      </c>
      <c r="AQ431" s="40">
        <f t="shared" si="496"/>
        <v>0</v>
      </c>
      <c r="AR431" s="40">
        <f t="shared" si="509"/>
        <v>0</v>
      </c>
      <c r="AS431" s="40">
        <f t="shared" si="497"/>
        <v>0</v>
      </c>
      <c r="AT431" s="41">
        <f t="shared" si="510"/>
        <v>0</v>
      </c>
      <c r="AU431" s="49"/>
      <c r="AV431" s="50">
        <f t="shared" si="498"/>
        <v>0</v>
      </c>
      <c r="AW431" s="51"/>
      <c r="AX431" s="51">
        <f t="shared" si="511"/>
        <v>0</v>
      </c>
      <c r="AY431" s="50">
        <f t="shared" si="499"/>
        <v>0</v>
      </c>
      <c r="AZ431" s="51"/>
      <c r="BA431" s="51">
        <f t="shared" si="512"/>
        <v>0</v>
      </c>
      <c r="BB431" s="50">
        <f t="shared" si="500"/>
        <v>0</v>
      </c>
      <c r="BC431" s="51"/>
      <c r="BD431" s="51">
        <f t="shared" si="513"/>
        <v>0</v>
      </c>
      <c r="BE431" s="50">
        <f t="shared" si="501"/>
        <v>0</v>
      </c>
      <c r="BF431" s="51"/>
      <c r="BG431" s="51">
        <f t="shared" si="514"/>
        <v>0</v>
      </c>
      <c r="BH431" s="50">
        <f t="shared" si="502"/>
        <v>0</v>
      </c>
      <c r="BS431" s="106">
        <f t="shared" si="515"/>
        <v>0</v>
      </c>
      <c r="BT431" s="111">
        <f t="shared" si="516"/>
        <v>0</v>
      </c>
      <c r="BU431" s="111">
        <f t="shared" si="517"/>
        <v>0</v>
      </c>
      <c r="BV431" s="111">
        <f t="shared" si="518"/>
        <v>0</v>
      </c>
      <c r="BW431" s="111">
        <f t="shared" si="519"/>
        <v>0</v>
      </c>
      <c r="BX431" s="111">
        <f t="shared" si="520"/>
        <v>0</v>
      </c>
      <c r="BY431" s="111">
        <f t="shared" si="521"/>
        <v>0</v>
      </c>
      <c r="BZ431" s="111">
        <f t="shared" si="522"/>
        <v>0</v>
      </c>
      <c r="CA431" s="115">
        <f t="shared" si="523"/>
        <v>0</v>
      </c>
    </row>
    <row r="432" spans="2:87" x14ac:dyDescent="0.25">
      <c r="C432" s="10" t="s">
        <v>36</v>
      </c>
      <c r="E432" s="1">
        <f t="shared" si="491"/>
        <v>0</v>
      </c>
      <c r="G432" s="8">
        <f t="shared" si="492"/>
        <v>0</v>
      </c>
      <c r="I432" s="25">
        <f t="shared" si="493"/>
        <v>0</v>
      </c>
      <c r="J432" s="1">
        <v>5.4100000000000002E-2</v>
      </c>
      <c r="K432" s="18">
        <f t="shared" si="494"/>
        <v>2.5280373831775702E-2</v>
      </c>
      <c r="M432" s="25">
        <f t="shared" si="495"/>
        <v>0</v>
      </c>
      <c r="R432" s="8">
        <f t="shared" si="503"/>
        <v>0</v>
      </c>
      <c r="U432" s="8">
        <f t="shared" si="504"/>
        <v>0</v>
      </c>
      <c r="X432" s="8">
        <f t="shared" si="505"/>
        <v>0</v>
      </c>
      <c r="AA432" s="8">
        <f t="shared" si="506"/>
        <v>0</v>
      </c>
      <c r="AD432" s="8">
        <f t="shared" si="507"/>
        <v>0</v>
      </c>
      <c r="AG432" s="8">
        <f t="shared" si="508"/>
        <v>0</v>
      </c>
      <c r="AQ432" s="40">
        <f t="shared" si="496"/>
        <v>0</v>
      </c>
      <c r="AR432" s="40">
        <f t="shared" si="509"/>
        <v>0</v>
      </c>
      <c r="AS432" s="40">
        <f t="shared" si="497"/>
        <v>0</v>
      </c>
      <c r="AT432" s="41">
        <f t="shared" si="510"/>
        <v>0</v>
      </c>
      <c r="AU432" s="49"/>
      <c r="AV432" s="50">
        <f t="shared" si="498"/>
        <v>0</v>
      </c>
      <c r="AW432" s="51"/>
      <c r="AX432" s="51">
        <f t="shared" si="511"/>
        <v>0</v>
      </c>
      <c r="AY432" s="50">
        <f t="shared" si="499"/>
        <v>0</v>
      </c>
      <c r="AZ432" s="51"/>
      <c r="BA432" s="51">
        <f t="shared" si="512"/>
        <v>0</v>
      </c>
      <c r="BB432" s="50">
        <f t="shared" si="500"/>
        <v>0</v>
      </c>
      <c r="BC432" s="51"/>
      <c r="BD432" s="51">
        <f t="shared" si="513"/>
        <v>0</v>
      </c>
      <c r="BE432" s="50">
        <f t="shared" si="501"/>
        <v>0</v>
      </c>
      <c r="BF432" s="51"/>
      <c r="BG432" s="51">
        <f t="shared" si="514"/>
        <v>0</v>
      </c>
      <c r="BH432" s="50">
        <f t="shared" si="502"/>
        <v>0</v>
      </c>
      <c r="BS432" s="106">
        <f t="shared" si="515"/>
        <v>0</v>
      </c>
      <c r="BT432" s="111">
        <f t="shared" si="516"/>
        <v>0</v>
      </c>
      <c r="BU432" s="111">
        <f t="shared" si="517"/>
        <v>0</v>
      </c>
      <c r="BV432" s="111">
        <f t="shared" si="518"/>
        <v>0</v>
      </c>
      <c r="BW432" s="111">
        <f t="shared" si="519"/>
        <v>0</v>
      </c>
      <c r="BX432" s="111">
        <f t="shared" si="520"/>
        <v>0</v>
      </c>
      <c r="BY432" s="111">
        <f t="shared" si="521"/>
        <v>0</v>
      </c>
      <c r="BZ432" s="111">
        <f t="shared" si="522"/>
        <v>0</v>
      </c>
      <c r="CA432" s="115">
        <f t="shared" si="523"/>
        <v>0</v>
      </c>
    </row>
    <row r="433" spans="2:87" x14ac:dyDescent="0.25">
      <c r="B433" s="5" t="s">
        <v>12</v>
      </c>
      <c r="C433" s="10" t="s">
        <v>31</v>
      </c>
      <c r="E433" s="1">
        <f t="shared" si="491"/>
        <v>0</v>
      </c>
      <c r="G433" s="8">
        <f t="shared" si="492"/>
        <v>0</v>
      </c>
      <c r="H433" s="1">
        <v>7.2499999999999995E-2</v>
      </c>
      <c r="I433" s="25">
        <f t="shared" si="493"/>
        <v>3.6690283400809713E-5</v>
      </c>
      <c r="J433" s="1">
        <v>9.3299999999999994E-2</v>
      </c>
      <c r="K433" s="18">
        <f t="shared" si="494"/>
        <v>4.3598130841121491E-2</v>
      </c>
      <c r="L433" s="1">
        <v>8.8200000000000001E-2</v>
      </c>
      <c r="M433" s="25">
        <f t="shared" si="495"/>
        <v>4.1214953271028032E-2</v>
      </c>
      <c r="N433" s="1" t="s">
        <v>43</v>
      </c>
      <c r="P433" s="1">
        <v>1107</v>
      </c>
      <c r="Q433" s="1">
        <v>688</v>
      </c>
      <c r="R433" s="8">
        <f t="shared" si="503"/>
        <v>419</v>
      </c>
      <c r="S433" s="1">
        <v>1004</v>
      </c>
      <c r="T433" s="1">
        <v>617</v>
      </c>
      <c r="U433" s="8">
        <f t="shared" si="504"/>
        <v>387</v>
      </c>
      <c r="V433" s="1">
        <v>1211</v>
      </c>
      <c r="W433" s="1">
        <v>762</v>
      </c>
      <c r="X433" s="8">
        <f t="shared" si="505"/>
        <v>449</v>
      </c>
      <c r="AA433" s="8">
        <f t="shared" si="506"/>
        <v>0</v>
      </c>
      <c r="AD433" s="8">
        <f t="shared" si="507"/>
        <v>0</v>
      </c>
      <c r="AG433" s="8">
        <f t="shared" si="508"/>
        <v>0</v>
      </c>
      <c r="AJ433" s="1">
        <v>119</v>
      </c>
      <c r="AK433" s="8">
        <v>1649</v>
      </c>
      <c r="AP433" s="1">
        <v>135.6</v>
      </c>
      <c r="AQ433" s="40">
        <f t="shared" si="496"/>
        <v>13.669354838709676</v>
      </c>
      <c r="AR433" s="40">
        <f t="shared" si="509"/>
        <v>94.926075268817186</v>
      </c>
      <c r="AS433" s="40">
        <f t="shared" si="497"/>
        <v>24.604838709677416</v>
      </c>
      <c r="AT433" s="41">
        <f t="shared" si="510"/>
        <v>170.86693548387095</v>
      </c>
      <c r="AU433" s="49">
        <v>1.7</v>
      </c>
      <c r="AV433" s="50">
        <f t="shared" si="498"/>
        <v>3.4693877551020407</v>
      </c>
      <c r="AW433" s="51">
        <v>3.3</v>
      </c>
      <c r="AX433" s="51">
        <f t="shared" si="511"/>
        <v>1.5999999999999999</v>
      </c>
      <c r="AY433" s="50">
        <f t="shared" si="499"/>
        <v>3.2653061224489792</v>
      </c>
      <c r="AZ433" s="51">
        <v>3.6</v>
      </c>
      <c r="BA433" s="51">
        <f t="shared" si="512"/>
        <v>1.9000000000000001</v>
      </c>
      <c r="BB433" s="50">
        <f t="shared" si="500"/>
        <v>3.8775510204081636</v>
      </c>
      <c r="BC433" s="51">
        <v>3.6</v>
      </c>
      <c r="BD433" s="51">
        <f t="shared" si="513"/>
        <v>1.9000000000000001</v>
      </c>
      <c r="BE433" s="50">
        <f t="shared" si="501"/>
        <v>3.8775510204081636</v>
      </c>
      <c r="BF433" s="51">
        <v>2.6</v>
      </c>
      <c r="BG433" s="51">
        <f t="shared" si="514"/>
        <v>0.90000000000000013</v>
      </c>
      <c r="BH433" s="50">
        <f t="shared" si="502"/>
        <v>1.8367346938775513</v>
      </c>
      <c r="BI433" s="1">
        <v>21.8</v>
      </c>
      <c r="BJ433" s="106">
        <v>2.3610000000000002</v>
      </c>
      <c r="BK433" s="111">
        <v>4.96</v>
      </c>
      <c r="BL433" s="111">
        <v>3.3210000000000002</v>
      </c>
      <c r="BM433" s="111">
        <v>6.1609999999999996</v>
      </c>
      <c r="BN433" s="111">
        <v>9.6839999999999993</v>
      </c>
      <c r="BO433" s="111">
        <v>8.2539999999999996</v>
      </c>
      <c r="BP433" s="111">
        <v>12.083</v>
      </c>
      <c r="BQ433" s="111">
        <v>19</v>
      </c>
      <c r="BR433" s="111">
        <v>23.2</v>
      </c>
      <c r="BS433" s="106">
        <f t="shared" si="515"/>
        <v>1.4199999999999997</v>
      </c>
      <c r="BT433" s="111">
        <f t="shared" si="516"/>
        <v>3.5229999999999997</v>
      </c>
      <c r="BU433" s="111">
        <f t="shared" si="517"/>
        <v>4.9429999999999996</v>
      </c>
      <c r="BV433" s="111">
        <f t="shared" si="518"/>
        <v>2.093</v>
      </c>
      <c r="BW433" s="111">
        <f t="shared" si="519"/>
        <v>3.5129999999999999</v>
      </c>
      <c r="BX433" s="111">
        <f t="shared" si="520"/>
        <v>6.9169999999999998</v>
      </c>
      <c r="BY433" s="111">
        <f t="shared" si="521"/>
        <v>5.1660000000000004</v>
      </c>
      <c r="BZ433" s="111">
        <f t="shared" si="522"/>
        <v>1.237000000000001</v>
      </c>
      <c r="CA433" s="115">
        <f t="shared" si="523"/>
        <v>4.1999999999999993</v>
      </c>
      <c r="CB433" s="122">
        <f>BK433/$BJ433</f>
        <v>2.1008047437526471</v>
      </c>
      <c r="CC433" s="122">
        <f t="shared" ref="CC433" si="552">BL433/$BJ433</f>
        <v>1.4066073697585768</v>
      </c>
      <c r="CD433" s="122">
        <f t="shared" ref="CD433" si="553">BM433/$BJ433</f>
        <v>2.6094875052943665</v>
      </c>
      <c r="CE433" s="122">
        <f t="shared" ref="CE433" si="554">BN433/$BJ433</f>
        <v>4.1016518424396438</v>
      </c>
      <c r="CF433" s="122">
        <f t="shared" ref="CF433" si="555">BO433/$BJ433</f>
        <v>3.4959762812367634</v>
      </c>
      <c r="CG433" s="122">
        <f t="shared" ref="CG433" si="556">BP433/$BJ433</f>
        <v>5.1177467174925875</v>
      </c>
      <c r="CH433" s="122">
        <f t="shared" ref="CH433" si="557">BQ433/$BJ433</f>
        <v>8.0474375264718336</v>
      </c>
      <c r="CI433" s="92">
        <f t="shared" ref="CI433" si="558">BR433/$BJ433</f>
        <v>9.8263447691656065</v>
      </c>
    </row>
    <row r="434" spans="2:87" x14ac:dyDescent="0.25">
      <c r="C434" s="10" t="s">
        <v>32</v>
      </c>
      <c r="E434" s="1">
        <f t="shared" si="491"/>
        <v>0</v>
      </c>
      <c r="G434" s="8">
        <f t="shared" si="492"/>
        <v>0</v>
      </c>
      <c r="H434" s="1">
        <v>7.0999999999999994E-2</v>
      </c>
      <c r="I434" s="25">
        <f t="shared" si="493"/>
        <v>3.5931174089068823E-5</v>
      </c>
      <c r="J434" s="1">
        <v>9.0399999999999994E-2</v>
      </c>
      <c r="K434" s="18">
        <f t="shared" si="494"/>
        <v>4.2242990654205601E-2</v>
      </c>
      <c r="L434" s="1">
        <v>8.7499999999999994E-2</v>
      </c>
      <c r="M434" s="25">
        <f t="shared" si="495"/>
        <v>4.0887850467289717E-2</v>
      </c>
      <c r="P434" s="1">
        <v>1093</v>
      </c>
      <c r="Q434" s="1">
        <v>669</v>
      </c>
      <c r="R434" s="8">
        <f t="shared" si="503"/>
        <v>424</v>
      </c>
      <c r="S434" s="1">
        <v>988</v>
      </c>
      <c r="T434" s="1">
        <v>603</v>
      </c>
      <c r="U434" s="8">
        <f t="shared" si="504"/>
        <v>385</v>
      </c>
      <c r="V434" s="1">
        <v>1204</v>
      </c>
      <c r="W434" s="1">
        <v>741</v>
      </c>
      <c r="X434" s="8">
        <f t="shared" si="505"/>
        <v>463</v>
      </c>
      <c r="AA434" s="8">
        <f t="shared" si="506"/>
        <v>0</v>
      </c>
      <c r="AD434" s="8">
        <f t="shared" si="507"/>
        <v>0</v>
      </c>
      <c r="AG434" s="8">
        <f t="shared" si="508"/>
        <v>0</v>
      </c>
      <c r="AJ434" s="1">
        <v>123</v>
      </c>
      <c r="AK434" s="8">
        <v>1641</v>
      </c>
      <c r="AQ434" s="40">
        <f t="shared" si="496"/>
        <v>0</v>
      </c>
      <c r="AR434" s="40">
        <f t="shared" si="509"/>
        <v>0</v>
      </c>
      <c r="AS434" s="40">
        <f t="shared" si="497"/>
        <v>0</v>
      </c>
      <c r="AT434" s="41">
        <f t="shared" si="510"/>
        <v>0</v>
      </c>
      <c r="AU434" s="49"/>
      <c r="AV434" s="50">
        <f t="shared" si="498"/>
        <v>0</v>
      </c>
      <c r="AW434" s="51"/>
      <c r="AX434" s="51">
        <f t="shared" si="511"/>
        <v>0</v>
      </c>
      <c r="AY434" s="50">
        <f t="shared" si="499"/>
        <v>0</v>
      </c>
      <c r="AZ434" s="51"/>
      <c r="BA434" s="51">
        <f t="shared" si="512"/>
        <v>0</v>
      </c>
      <c r="BB434" s="50">
        <f t="shared" si="500"/>
        <v>0</v>
      </c>
      <c r="BC434" s="51"/>
      <c r="BD434" s="51">
        <f t="shared" si="513"/>
        <v>0</v>
      </c>
      <c r="BE434" s="50">
        <f t="shared" si="501"/>
        <v>0</v>
      </c>
      <c r="BF434" s="51"/>
      <c r="BG434" s="51">
        <f t="shared" si="514"/>
        <v>0</v>
      </c>
      <c r="BH434" s="50">
        <f t="shared" si="502"/>
        <v>0</v>
      </c>
      <c r="BS434" s="106">
        <f t="shared" si="515"/>
        <v>0</v>
      </c>
      <c r="BT434" s="111">
        <f t="shared" si="516"/>
        <v>0</v>
      </c>
      <c r="BU434" s="111">
        <f t="shared" si="517"/>
        <v>0</v>
      </c>
      <c r="BV434" s="111">
        <f t="shared" si="518"/>
        <v>0</v>
      </c>
      <c r="BW434" s="111">
        <f t="shared" si="519"/>
        <v>0</v>
      </c>
      <c r="BX434" s="111">
        <f t="shared" si="520"/>
        <v>0</v>
      </c>
      <c r="BY434" s="111">
        <f t="shared" si="521"/>
        <v>0</v>
      </c>
      <c r="BZ434" s="111">
        <f t="shared" si="522"/>
        <v>0</v>
      </c>
      <c r="CA434" s="115">
        <f t="shared" si="523"/>
        <v>0</v>
      </c>
    </row>
    <row r="435" spans="2:87" x14ac:dyDescent="0.25">
      <c r="C435" s="10" t="s">
        <v>33</v>
      </c>
      <c r="E435" s="1">
        <f t="shared" si="491"/>
        <v>0</v>
      </c>
      <c r="G435" s="8">
        <f t="shared" si="492"/>
        <v>0</v>
      </c>
      <c r="I435" s="25">
        <f t="shared" si="493"/>
        <v>0</v>
      </c>
      <c r="J435" s="1">
        <v>9.2600000000000002E-2</v>
      </c>
      <c r="K435" s="18">
        <f t="shared" si="494"/>
        <v>4.3271028037383176E-2</v>
      </c>
      <c r="L435" s="1">
        <v>8.8200000000000001E-2</v>
      </c>
      <c r="M435" s="25">
        <f t="shared" si="495"/>
        <v>4.1214953271028032E-2</v>
      </c>
      <c r="R435" s="8">
        <f t="shared" si="503"/>
        <v>0</v>
      </c>
      <c r="U435" s="8">
        <f t="shared" si="504"/>
        <v>0</v>
      </c>
      <c r="X435" s="8">
        <f t="shared" si="505"/>
        <v>0</v>
      </c>
      <c r="AA435" s="8">
        <f t="shared" si="506"/>
        <v>0</v>
      </c>
      <c r="AD435" s="8">
        <f t="shared" si="507"/>
        <v>0</v>
      </c>
      <c r="AG435" s="8">
        <f t="shared" si="508"/>
        <v>0</v>
      </c>
      <c r="AJ435" s="1">
        <v>119</v>
      </c>
      <c r="AK435" s="8">
        <v>1652</v>
      </c>
      <c r="AQ435" s="40">
        <f t="shared" si="496"/>
        <v>0</v>
      </c>
      <c r="AR435" s="40">
        <f t="shared" si="509"/>
        <v>0</v>
      </c>
      <c r="AS435" s="40">
        <f t="shared" si="497"/>
        <v>0</v>
      </c>
      <c r="AT435" s="41">
        <f t="shared" si="510"/>
        <v>0</v>
      </c>
      <c r="AU435" s="49"/>
      <c r="AV435" s="50">
        <f t="shared" si="498"/>
        <v>0</v>
      </c>
      <c r="AW435" s="51"/>
      <c r="AX435" s="51">
        <f t="shared" si="511"/>
        <v>0</v>
      </c>
      <c r="AY435" s="50">
        <f t="shared" si="499"/>
        <v>0</v>
      </c>
      <c r="AZ435" s="51"/>
      <c r="BA435" s="51">
        <f t="shared" si="512"/>
        <v>0</v>
      </c>
      <c r="BB435" s="50">
        <f t="shared" si="500"/>
        <v>0</v>
      </c>
      <c r="BC435" s="51"/>
      <c r="BD435" s="51">
        <f t="shared" si="513"/>
        <v>0</v>
      </c>
      <c r="BE435" s="50">
        <f t="shared" si="501"/>
        <v>0</v>
      </c>
      <c r="BF435" s="51"/>
      <c r="BG435" s="51">
        <f t="shared" si="514"/>
        <v>0</v>
      </c>
      <c r="BH435" s="50">
        <f t="shared" si="502"/>
        <v>0</v>
      </c>
      <c r="BS435" s="106">
        <f t="shared" si="515"/>
        <v>0</v>
      </c>
      <c r="BT435" s="111">
        <f t="shared" si="516"/>
        <v>0</v>
      </c>
      <c r="BU435" s="111">
        <f t="shared" si="517"/>
        <v>0</v>
      </c>
      <c r="BV435" s="111">
        <f t="shared" si="518"/>
        <v>0</v>
      </c>
      <c r="BW435" s="111">
        <f t="shared" si="519"/>
        <v>0</v>
      </c>
      <c r="BX435" s="111">
        <f t="shared" si="520"/>
        <v>0</v>
      </c>
      <c r="BY435" s="111">
        <f t="shared" si="521"/>
        <v>0</v>
      </c>
      <c r="BZ435" s="111">
        <f t="shared" si="522"/>
        <v>0</v>
      </c>
      <c r="CA435" s="115">
        <f t="shared" si="523"/>
        <v>0</v>
      </c>
    </row>
    <row r="436" spans="2:87" x14ac:dyDescent="0.25">
      <c r="C436" s="10" t="s">
        <v>34</v>
      </c>
      <c r="E436" s="1">
        <f t="shared" si="491"/>
        <v>0</v>
      </c>
      <c r="G436" s="8">
        <f t="shared" si="492"/>
        <v>0</v>
      </c>
      <c r="I436" s="25">
        <f t="shared" si="493"/>
        <v>0</v>
      </c>
      <c r="J436" s="1">
        <v>9.2200000000000004E-2</v>
      </c>
      <c r="K436" s="18">
        <f t="shared" si="494"/>
        <v>4.3084112149532706E-2</v>
      </c>
      <c r="L436" s="1">
        <v>8.8200000000000001E-2</v>
      </c>
      <c r="M436" s="25">
        <f t="shared" si="495"/>
        <v>4.1214953271028032E-2</v>
      </c>
      <c r="R436" s="8">
        <f t="shared" si="503"/>
        <v>0</v>
      </c>
      <c r="U436" s="8">
        <f t="shared" si="504"/>
        <v>0</v>
      </c>
      <c r="X436" s="8">
        <f t="shared" si="505"/>
        <v>0</v>
      </c>
      <c r="AA436" s="8">
        <f t="shared" si="506"/>
        <v>0</v>
      </c>
      <c r="AD436" s="8">
        <f t="shared" si="507"/>
        <v>0</v>
      </c>
      <c r="AG436" s="8">
        <f t="shared" si="508"/>
        <v>0</v>
      </c>
      <c r="AJ436" s="1">
        <v>117</v>
      </c>
      <c r="AK436" s="8">
        <v>1654</v>
      </c>
      <c r="AQ436" s="40">
        <f t="shared" si="496"/>
        <v>0</v>
      </c>
      <c r="AR436" s="40">
        <f t="shared" si="509"/>
        <v>0</v>
      </c>
      <c r="AS436" s="40">
        <f t="shared" si="497"/>
        <v>0</v>
      </c>
      <c r="AT436" s="41">
        <f t="shared" si="510"/>
        <v>0</v>
      </c>
      <c r="AU436" s="49"/>
      <c r="AV436" s="50">
        <f t="shared" si="498"/>
        <v>0</v>
      </c>
      <c r="AW436" s="51"/>
      <c r="AX436" s="51">
        <f t="shared" si="511"/>
        <v>0</v>
      </c>
      <c r="AY436" s="50">
        <f t="shared" si="499"/>
        <v>0</v>
      </c>
      <c r="AZ436" s="51"/>
      <c r="BA436" s="51">
        <f t="shared" si="512"/>
        <v>0</v>
      </c>
      <c r="BB436" s="50">
        <f t="shared" si="500"/>
        <v>0</v>
      </c>
      <c r="BC436" s="51"/>
      <c r="BD436" s="51">
        <f t="shared" si="513"/>
        <v>0</v>
      </c>
      <c r="BE436" s="50">
        <f t="shared" si="501"/>
        <v>0</v>
      </c>
      <c r="BF436" s="51"/>
      <c r="BG436" s="51">
        <f t="shared" si="514"/>
        <v>0</v>
      </c>
      <c r="BH436" s="50">
        <f t="shared" si="502"/>
        <v>0</v>
      </c>
      <c r="BS436" s="106">
        <f t="shared" si="515"/>
        <v>0</v>
      </c>
      <c r="BT436" s="111">
        <f t="shared" si="516"/>
        <v>0</v>
      </c>
      <c r="BU436" s="111">
        <f t="shared" si="517"/>
        <v>0</v>
      </c>
      <c r="BV436" s="111">
        <f t="shared" si="518"/>
        <v>0</v>
      </c>
      <c r="BW436" s="111">
        <f t="shared" si="519"/>
        <v>0</v>
      </c>
      <c r="BX436" s="111">
        <f t="shared" si="520"/>
        <v>0</v>
      </c>
      <c r="BY436" s="111">
        <f t="shared" si="521"/>
        <v>0</v>
      </c>
      <c r="BZ436" s="111">
        <f t="shared" si="522"/>
        <v>0</v>
      </c>
      <c r="CA436" s="115">
        <f t="shared" si="523"/>
        <v>0</v>
      </c>
    </row>
    <row r="437" spans="2:87" x14ac:dyDescent="0.25">
      <c r="C437" s="10" t="s">
        <v>29</v>
      </c>
      <c r="E437" s="1">
        <f t="shared" si="491"/>
        <v>0</v>
      </c>
      <c r="G437" s="8">
        <f t="shared" si="492"/>
        <v>0</v>
      </c>
      <c r="I437" s="25">
        <f t="shared" si="493"/>
        <v>0</v>
      </c>
      <c r="K437" s="18">
        <f t="shared" si="494"/>
        <v>0</v>
      </c>
      <c r="M437" s="25">
        <f t="shared" si="495"/>
        <v>0</v>
      </c>
      <c r="R437" s="8">
        <f t="shared" si="503"/>
        <v>0</v>
      </c>
      <c r="U437" s="8">
        <f t="shared" si="504"/>
        <v>0</v>
      </c>
      <c r="X437" s="8">
        <f t="shared" si="505"/>
        <v>0</v>
      </c>
      <c r="AA437" s="8">
        <f t="shared" si="506"/>
        <v>0</v>
      </c>
      <c r="AD437" s="8">
        <f t="shared" si="507"/>
        <v>0</v>
      </c>
      <c r="AG437" s="8">
        <f t="shared" si="508"/>
        <v>0</v>
      </c>
      <c r="AQ437" s="40">
        <f t="shared" si="496"/>
        <v>0</v>
      </c>
      <c r="AR437" s="40">
        <f t="shared" si="509"/>
        <v>0</v>
      </c>
      <c r="AS437" s="40">
        <f t="shared" si="497"/>
        <v>0</v>
      </c>
      <c r="AT437" s="41">
        <f t="shared" si="510"/>
        <v>0</v>
      </c>
      <c r="AU437" s="49"/>
      <c r="AV437" s="50">
        <f t="shared" si="498"/>
        <v>0</v>
      </c>
      <c r="AW437" s="51"/>
      <c r="AX437" s="51">
        <f t="shared" si="511"/>
        <v>0</v>
      </c>
      <c r="AY437" s="50">
        <f t="shared" si="499"/>
        <v>0</v>
      </c>
      <c r="AZ437" s="51"/>
      <c r="BA437" s="51">
        <f t="shared" si="512"/>
        <v>0</v>
      </c>
      <c r="BB437" s="50">
        <f t="shared" si="500"/>
        <v>0</v>
      </c>
      <c r="BC437" s="51"/>
      <c r="BD437" s="51">
        <f t="shared" si="513"/>
        <v>0</v>
      </c>
      <c r="BE437" s="50">
        <f t="shared" si="501"/>
        <v>0</v>
      </c>
      <c r="BF437" s="51"/>
      <c r="BG437" s="51">
        <f t="shared" si="514"/>
        <v>0</v>
      </c>
      <c r="BH437" s="50">
        <f t="shared" si="502"/>
        <v>0</v>
      </c>
      <c r="BS437" s="106">
        <f t="shared" si="515"/>
        <v>0</v>
      </c>
      <c r="BT437" s="111">
        <f t="shared" si="516"/>
        <v>0</v>
      </c>
      <c r="BU437" s="111">
        <f t="shared" si="517"/>
        <v>0</v>
      </c>
      <c r="BV437" s="111">
        <f t="shared" si="518"/>
        <v>0</v>
      </c>
      <c r="BW437" s="111">
        <f t="shared" si="519"/>
        <v>0</v>
      </c>
      <c r="BX437" s="111">
        <f t="shared" si="520"/>
        <v>0</v>
      </c>
      <c r="BY437" s="111">
        <f t="shared" si="521"/>
        <v>0</v>
      </c>
      <c r="BZ437" s="111">
        <f t="shared" si="522"/>
        <v>0</v>
      </c>
      <c r="CA437" s="115">
        <f t="shared" si="523"/>
        <v>0</v>
      </c>
    </row>
    <row r="438" spans="2:87" x14ac:dyDescent="0.25">
      <c r="C438" s="10" t="s">
        <v>30</v>
      </c>
      <c r="E438" s="1">
        <f t="shared" si="491"/>
        <v>0</v>
      </c>
      <c r="G438" s="8">
        <f t="shared" si="492"/>
        <v>0</v>
      </c>
      <c r="I438" s="25">
        <f t="shared" si="493"/>
        <v>0</v>
      </c>
      <c r="K438" s="18">
        <f t="shared" si="494"/>
        <v>0</v>
      </c>
      <c r="M438" s="25">
        <f t="shared" si="495"/>
        <v>0</v>
      </c>
      <c r="R438" s="8">
        <f t="shared" si="503"/>
        <v>0</v>
      </c>
      <c r="U438" s="8">
        <f t="shared" si="504"/>
        <v>0</v>
      </c>
      <c r="X438" s="8">
        <f t="shared" si="505"/>
        <v>0</v>
      </c>
      <c r="AA438" s="8">
        <f t="shared" si="506"/>
        <v>0</v>
      </c>
      <c r="AD438" s="8">
        <f t="shared" si="507"/>
        <v>0</v>
      </c>
      <c r="AG438" s="8">
        <f t="shared" si="508"/>
        <v>0</v>
      </c>
      <c r="AQ438" s="40">
        <f t="shared" si="496"/>
        <v>0</v>
      </c>
      <c r="AR438" s="40">
        <f t="shared" si="509"/>
        <v>0</v>
      </c>
      <c r="AS438" s="40">
        <f t="shared" si="497"/>
        <v>0</v>
      </c>
      <c r="AT438" s="41">
        <f t="shared" si="510"/>
        <v>0</v>
      </c>
      <c r="AU438" s="49"/>
      <c r="AV438" s="50">
        <f t="shared" si="498"/>
        <v>0</v>
      </c>
      <c r="AW438" s="51"/>
      <c r="AX438" s="51">
        <f t="shared" si="511"/>
        <v>0</v>
      </c>
      <c r="AY438" s="50">
        <f t="shared" si="499"/>
        <v>0</v>
      </c>
      <c r="AZ438" s="51"/>
      <c r="BA438" s="51">
        <f t="shared" si="512"/>
        <v>0</v>
      </c>
      <c r="BB438" s="50">
        <f t="shared" si="500"/>
        <v>0</v>
      </c>
      <c r="BC438" s="51"/>
      <c r="BD438" s="51">
        <f t="shared" si="513"/>
        <v>0</v>
      </c>
      <c r="BE438" s="50">
        <f t="shared" si="501"/>
        <v>0</v>
      </c>
      <c r="BF438" s="51"/>
      <c r="BG438" s="51">
        <f t="shared" si="514"/>
        <v>0</v>
      </c>
      <c r="BH438" s="50">
        <f t="shared" si="502"/>
        <v>0</v>
      </c>
      <c r="BS438" s="106">
        <f t="shared" si="515"/>
        <v>0</v>
      </c>
      <c r="BT438" s="111">
        <f t="shared" si="516"/>
        <v>0</v>
      </c>
      <c r="BU438" s="111">
        <f t="shared" si="517"/>
        <v>0</v>
      </c>
      <c r="BV438" s="111">
        <f t="shared" si="518"/>
        <v>0</v>
      </c>
      <c r="BW438" s="111">
        <f t="shared" si="519"/>
        <v>0</v>
      </c>
      <c r="BX438" s="111">
        <f t="shared" si="520"/>
        <v>0</v>
      </c>
      <c r="BY438" s="111">
        <f t="shared" si="521"/>
        <v>0</v>
      </c>
      <c r="BZ438" s="111">
        <f t="shared" si="522"/>
        <v>0</v>
      </c>
      <c r="CA438" s="115">
        <f t="shared" si="523"/>
        <v>0</v>
      </c>
    </row>
    <row r="439" spans="2:87" x14ac:dyDescent="0.25">
      <c r="C439" s="10" t="s">
        <v>10</v>
      </c>
      <c r="E439" s="1">
        <f t="shared" si="491"/>
        <v>0</v>
      </c>
      <c r="G439" s="8">
        <f t="shared" si="492"/>
        <v>0</v>
      </c>
      <c r="I439" s="25">
        <f t="shared" si="493"/>
        <v>0</v>
      </c>
      <c r="K439" s="18">
        <f t="shared" si="494"/>
        <v>0</v>
      </c>
      <c r="M439" s="25">
        <f t="shared" si="495"/>
        <v>0</v>
      </c>
      <c r="R439" s="8">
        <f t="shared" si="503"/>
        <v>0</v>
      </c>
      <c r="U439" s="8">
        <f t="shared" si="504"/>
        <v>0</v>
      </c>
      <c r="X439" s="8">
        <f t="shared" si="505"/>
        <v>0</v>
      </c>
      <c r="AA439" s="8">
        <f t="shared" si="506"/>
        <v>0</v>
      </c>
      <c r="AD439" s="8">
        <f t="shared" si="507"/>
        <v>0</v>
      </c>
      <c r="AG439" s="8">
        <f t="shared" si="508"/>
        <v>0</v>
      </c>
      <c r="AQ439" s="40">
        <f t="shared" si="496"/>
        <v>0</v>
      </c>
      <c r="AR439" s="40">
        <f t="shared" si="509"/>
        <v>0</v>
      </c>
      <c r="AS439" s="40">
        <f t="shared" si="497"/>
        <v>0</v>
      </c>
      <c r="AT439" s="41">
        <f t="shared" si="510"/>
        <v>0</v>
      </c>
      <c r="AU439" s="49"/>
      <c r="AV439" s="50">
        <f t="shared" si="498"/>
        <v>0</v>
      </c>
      <c r="AW439" s="51"/>
      <c r="AX439" s="51">
        <f t="shared" si="511"/>
        <v>0</v>
      </c>
      <c r="AY439" s="50">
        <f t="shared" si="499"/>
        <v>0</v>
      </c>
      <c r="AZ439" s="51"/>
      <c r="BA439" s="51">
        <f t="shared" si="512"/>
        <v>0</v>
      </c>
      <c r="BB439" s="50">
        <f t="shared" si="500"/>
        <v>0</v>
      </c>
      <c r="BC439" s="51"/>
      <c r="BD439" s="51">
        <f t="shared" si="513"/>
        <v>0</v>
      </c>
      <c r="BE439" s="50">
        <f t="shared" si="501"/>
        <v>0</v>
      </c>
      <c r="BF439" s="51"/>
      <c r="BG439" s="51">
        <f t="shared" si="514"/>
        <v>0</v>
      </c>
      <c r="BH439" s="50">
        <f t="shared" si="502"/>
        <v>0</v>
      </c>
      <c r="BS439" s="106">
        <f t="shared" si="515"/>
        <v>0</v>
      </c>
      <c r="BT439" s="111">
        <f t="shared" si="516"/>
        <v>0</v>
      </c>
      <c r="BU439" s="111">
        <f t="shared" si="517"/>
        <v>0</v>
      </c>
      <c r="BV439" s="111">
        <f t="shared" si="518"/>
        <v>0</v>
      </c>
      <c r="BW439" s="111">
        <f t="shared" si="519"/>
        <v>0</v>
      </c>
      <c r="BX439" s="111">
        <f t="shared" si="520"/>
        <v>0</v>
      </c>
      <c r="BY439" s="111">
        <f t="shared" si="521"/>
        <v>0</v>
      </c>
      <c r="BZ439" s="111">
        <f t="shared" si="522"/>
        <v>0</v>
      </c>
      <c r="CA439" s="115">
        <f t="shared" si="523"/>
        <v>0</v>
      </c>
    </row>
    <row r="440" spans="2:87" x14ac:dyDescent="0.25">
      <c r="C440" s="10" t="s">
        <v>35</v>
      </c>
      <c r="E440" s="1">
        <f t="shared" si="491"/>
        <v>0</v>
      </c>
      <c r="G440" s="8">
        <f t="shared" si="492"/>
        <v>0</v>
      </c>
      <c r="I440" s="25">
        <f t="shared" si="493"/>
        <v>0</v>
      </c>
      <c r="K440" s="18">
        <f t="shared" si="494"/>
        <v>0</v>
      </c>
      <c r="M440" s="25">
        <f t="shared" si="495"/>
        <v>0</v>
      </c>
      <c r="R440" s="8">
        <f t="shared" si="503"/>
        <v>0</v>
      </c>
      <c r="U440" s="8">
        <f t="shared" si="504"/>
        <v>0</v>
      </c>
      <c r="X440" s="8">
        <f t="shared" si="505"/>
        <v>0</v>
      </c>
      <c r="AA440" s="8">
        <f t="shared" si="506"/>
        <v>0</v>
      </c>
      <c r="AD440" s="8">
        <f t="shared" si="507"/>
        <v>0</v>
      </c>
      <c r="AG440" s="8">
        <f t="shared" si="508"/>
        <v>0</v>
      </c>
      <c r="AQ440" s="40">
        <f t="shared" si="496"/>
        <v>0</v>
      </c>
      <c r="AR440" s="40">
        <f t="shared" si="509"/>
        <v>0</v>
      </c>
      <c r="AS440" s="40">
        <f t="shared" si="497"/>
        <v>0</v>
      </c>
      <c r="AT440" s="41">
        <f t="shared" si="510"/>
        <v>0</v>
      </c>
      <c r="AU440" s="49"/>
      <c r="AV440" s="50">
        <f t="shared" si="498"/>
        <v>0</v>
      </c>
      <c r="AW440" s="51"/>
      <c r="AX440" s="51">
        <f t="shared" si="511"/>
        <v>0</v>
      </c>
      <c r="AY440" s="50">
        <f t="shared" si="499"/>
        <v>0</v>
      </c>
      <c r="AZ440" s="51"/>
      <c r="BA440" s="51">
        <f t="shared" si="512"/>
        <v>0</v>
      </c>
      <c r="BB440" s="50">
        <f t="shared" si="500"/>
        <v>0</v>
      </c>
      <c r="BC440" s="51"/>
      <c r="BD440" s="51">
        <f t="shared" si="513"/>
        <v>0</v>
      </c>
      <c r="BE440" s="50">
        <f t="shared" si="501"/>
        <v>0</v>
      </c>
      <c r="BF440" s="51"/>
      <c r="BG440" s="51">
        <f t="shared" si="514"/>
        <v>0</v>
      </c>
      <c r="BH440" s="50">
        <f t="shared" si="502"/>
        <v>0</v>
      </c>
      <c r="BS440" s="106">
        <f t="shared" si="515"/>
        <v>0</v>
      </c>
      <c r="BT440" s="111">
        <f t="shared" si="516"/>
        <v>0</v>
      </c>
      <c r="BU440" s="111">
        <f t="shared" si="517"/>
        <v>0</v>
      </c>
      <c r="BV440" s="111">
        <f t="shared" si="518"/>
        <v>0</v>
      </c>
      <c r="BW440" s="111">
        <f t="shared" si="519"/>
        <v>0</v>
      </c>
      <c r="BX440" s="111">
        <f t="shared" si="520"/>
        <v>0</v>
      </c>
      <c r="BY440" s="111">
        <f t="shared" si="521"/>
        <v>0</v>
      </c>
      <c r="BZ440" s="111">
        <f t="shared" si="522"/>
        <v>0</v>
      </c>
      <c r="CA440" s="115">
        <f t="shared" si="523"/>
        <v>0</v>
      </c>
    </row>
    <row r="441" spans="2:87" x14ac:dyDescent="0.25">
      <c r="C441" s="10" t="s">
        <v>36</v>
      </c>
      <c r="E441" s="1">
        <f t="shared" si="491"/>
        <v>0</v>
      </c>
      <c r="G441" s="8">
        <f t="shared" si="492"/>
        <v>0</v>
      </c>
      <c r="I441" s="25">
        <f t="shared" si="493"/>
        <v>0</v>
      </c>
      <c r="J441" s="1">
        <v>5.2999999999999999E-2</v>
      </c>
      <c r="K441" s="18">
        <f t="shared" si="494"/>
        <v>2.4766355140186914E-2</v>
      </c>
      <c r="M441" s="25">
        <f t="shared" si="495"/>
        <v>0</v>
      </c>
      <c r="R441" s="8">
        <f t="shared" si="503"/>
        <v>0</v>
      </c>
      <c r="U441" s="8">
        <f t="shared" si="504"/>
        <v>0</v>
      </c>
      <c r="X441" s="8">
        <f t="shared" si="505"/>
        <v>0</v>
      </c>
      <c r="AA441" s="8">
        <f t="shared" si="506"/>
        <v>0</v>
      </c>
      <c r="AD441" s="8">
        <f t="shared" si="507"/>
        <v>0</v>
      </c>
      <c r="AG441" s="8">
        <f t="shared" si="508"/>
        <v>0</v>
      </c>
      <c r="AQ441" s="40">
        <f t="shared" si="496"/>
        <v>0</v>
      </c>
      <c r="AR441" s="40">
        <f t="shared" si="509"/>
        <v>0</v>
      </c>
      <c r="AS441" s="40">
        <f t="shared" si="497"/>
        <v>0</v>
      </c>
      <c r="AT441" s="41">
        <f t="shared" si="510"/>
        <v>0</v>
      </c>
      <c r="AU441" s="49"/>
      <c r="AV441" s="50">
        <f t="shared" si="498"/>
        <v>0</v>
      </c>
      <c r="AW441" s="51"/>
      <c r="AX441" s="51">
        <f t="shared" si="511"/>
        <v>0</v>
      </c>
      <c r="AY441" s="50">
        <f t="shared" si="499"/>
        <v>0</v>
      </c>
      <c r="AZ441" s="51"/>
      <c r="BA441" s="51">
        <f t="shared" si="512"/>
        <v>0</v>
      </c>
      <c r="BB441" s="50">
        <f t="shared" si="500"/>
        <v>0</v>
      </c>
      <c r="BC441" s="51"/>
      <c r="BD441" s="51">
        <f t="shared" si="513"/>
        <v>0</v>
      </c>
      <c r="BE441" s="50">
        <f t="shared" si="501"/>
        <v>0</v>
      </c>
      <c r="BF441" s="51"/>
      <c r="BG441" s="51">
        <f t="shared" si="514"/>
        <v>0</v>
      </c>
      <c r="BH441" s="50">
        <f t="shared" si="502"/>
        <v>0</v>
      </c>
      <c r="BS441" s="106">
        <f t="shared" si="515"/>
        <v>0</v>
      </c>
      <c r="BT441" s="111">
        <f t="shared" si="516"/>
        <v>0</v>
      </c>
      <c r="BU441" s="111">
        <f t="shared" si="517"/>
        <v>0</v>
      </c>
      <c r="BV441" s="111">
        <f t="shared" si="518"/>
        <v>0</v>
      </c>
      <c r="BW441" s="111">
        <f t="shared" si="519"/>
        <v>0</v>
      </c>
      <c r="BX441" s="111">
        <f t="shared" si="520"/>
        <v>0</v>
      </c>
      <c r="BY441" s="111">
        <f t="shared" si="521"/>
        <v>0</v>
      </c>
      <c r="BZ441" s="111">
        <f t="shared" si="522"/>
        <v>0</v>
      </c>
      <c r="CA441" s="115">
        <f t="shared" si="523"/>
        <v>0</v>
      </c>
    </row>
    <row r="442" spans="2:87" x14ac:dyDescent="0.25">
      <c r="B442" s="5" t="s">
        <v>13</v>
      </c>
      <c r="C442" s="10" t="s">
        <v>31</v>
      </c>
      <c r="E442" s="1">
        <f t="shared" si="491"/>
        <v>0</v>
      </c>
      <c r="G442" s="8">
        <f t="shared" si="492"/>
        <v>0</v>
      </c>
      <c r="H442" s="1">
        <v>7.6499999999999999E-2</v>
      </c>
      <c r="I442" s="25">
        <f t="shared" si="493"/>
        <v>3.8714574898785426E-5</v>
      </c>
      <c r="J442" s="1">
        <v>8.8999999999999996E-2</v>
      </c>
      <c r="K442" s="18">
        <f t="shared" si="494"/>
        <v>4.1588785046728971E-2</v>
      </c>
      <c r="L442" s="1">
        <v>8.4400000000000003E-2</v>
      </c>
      <c r="M442" s="25">
        <f t="shared" si="495"/>
        <v>3.9439252336448599E-2</v>
      </c>
      <c r="N442" s="1" t="s">
        <v>43</v>
      </c>
      <c r="P442" s="1">
        <v>1079</v>
      </c>
      <c r="Q442" s="1">
        <v>673</v>
      </c>
      <c r="R442" s="8">
        <f t="shared" si="503"/>
        <v>406</v>
      </c>
      <c r="S442" s="1">
        <v>970</v>
      </c>
      <c r="T442" s="1">
        <v>612</v>
      </c>
      <c r="U442" s="8">
        <f t="shared" si="504"/>
        <v>358</v>
      </c>
      <c r="V442" s="1">
        <v>1187</v>
      </c>
      <c r="W442" s="1">
        <v>762</v>
      </c>
      <c r="X442" s="8">
        <f t="shared" si="505"/>
        <v>425</v>
      </c>
      <c r="AA442" s="8">
        <f t="shared" si="506"/>
        <v>0</v>
      </c>
      <c r="AD442" s="8">
        <f t="shared" si="507"/>
        <v>0</v>
      </c>
      <c r="AG442" s="8">
        <f t="shared" si="508"/>
        <v>0</v>
      </c>
      <c r="AJ442" s="1">
        <v>123</v>
      </c>
      <c r="AK442" s="8">
        <v>1643</v>
      </c>
      <c r="AP442" s="1">
        <v>47.3</v>
      </c>
      <c r="AQ442" s="40">
        <f t="shared" si="496"/>
        <v>4.7681451612903221</v>
      </c>
      <c r="AR442" s="40">
        <f t="shared" si="509"/>
        <v>33.112119175627235</v>
      </c>
      <c r="AS442" s="40">
        <f t="shared" si="497"/>
        <v>8.5826612903225801</v>
      </c>
      <c r="AT442" s="41">
        <f t="shared" si="510"/>
        <v>59.601814516129032</v>
      </c>
      <c r="AU442" s="49">
        <v>1.6</v>
      </c>
      <c r="AV442" s="50">
        <f t="shared" si="498"/>
        <v>3.2653061224489797</v>
      </c>
      <c r="AW442" s="51">
        <v>3.1</v>
      </c>
      <c r="AX442" s="51">
        <f t="shared" si="511"/>
        <v>1.5</v>
      </c>
      <c r="AY442" s="50">
        <f t="shared" si="499"/>
        <v>3.0612244897959182</v>
      </c>
      <c r="AZ442" s="51">
        <v>3.4</v>
      </c>
      <c r="BA442" s="51">
        <f t="shared" si="512"/>
        <v>1.7999999999999998</v>
      </c>
      <c r="BB442" s="50">
        <f t="shared" si="500"/>
        <v>3.6734693877551017</v>
      </c>
      <c r="BC442" s="51">
        <v>3.3</v>
      </c>
      <c r="BD442" s="51">
        <f t="shared" si="513"/>
        <v>1.6999999999999997</v>
      </c>
      <c r="BE442" s="50">
        <f t="shared" si="501"/>
        <v>3.4693877551020402</v>
      </c>
      <c r="BF442" s="51">
        <v>2.4</v>
      </c>
      <c r="BG442" s="51">
        <f t="shared" si="514"/>
        <v>0.79999999999999982</v>
      </c>
      <c r="BH442" s="50">
        <f t="shared" si="502"/>
        <v>1.6326530612244894</v>
      </c>
      <c r="BI442" s="1">
        <v>21.8</v>
      </c>
      <c r="BJ442" s="106">
        <v>2.4809999999999999</v>
      </c>
      <c r="BK442" s="111">
        <v>5.2409999999999997</v>
      </c>
      <c r="BL442" s="111">
        <v>3.5609999999999999</v>
      </c>
      <c r="BM442" s="111">
        <v>6.601</v>
      </c>
      <c r="BN442" s="111">
        <v>10.321999999999999</v>
      </c>
      <c r="BO442" s="111">
        <v>8.8010000000000002</v>
      </c>
      <c r="BP442" s="111">
        <v>12.882</v>
      </c>
      <c r="BQ442" s="111">
        <v>20.2</v>
      </c>
      <c r="BR442" s="111">
        <v>24.8</v>
      </c>
      <c r="BS442" s="106">
        <f t="shared" si="515"/>
        <v>1.52</v>
      </c>
      <c r="BT442" s="111">
        <f t="shared" si="516"/>
        <v>3.7209999999999992</v>
      </c>
      <c r="BU442" s="111">
        <f t="shared" si="517"/>
        <v>5.2409999999999997</v>
      </c>
      <c r="BV442" s="111">
        <f t="shared" si="518"/>
        <v>2.2000000000000002</v>
      </c>
      <c r="BW442" s="111">
        <f t="shared" si="519"/>
        <v>3.72</v>
      </c>
      <c r="BX442" s="111">
        <f t="shared" si="520"/>
        <v>7.3179999999999996</v>
      </c>
      <c r="BY442" s="111">
        <f t="shared" si="521"/>
        <v>5.5640000000000001</v>
      </c>
      <c r="BZ442" s="111">
        <f t="shared" si="522"/>
        <v>1.2379999999999995</v>
      </c>
      <c r="CA442" s="115">
        <f t="shared" si="523"/>
        <v>4.6000000000000014</v>
      </c>
      <c r="CB442" s="122">
        <f>BK442/$BJ442</f>
        <v>2.1124546553808949</v>
      </c>
      <c r="CC442" s="122">
        <f t="shared" ref="CC442" si="559">BL442/$BJ442</f>
        <v>1.4353083434099154</v>
      </c>
      <c r="CD442" s="122">
        <f t="shared" ref="CD442" si="560">BM442/$BJ442</f>
        <v>2.6606207174526402</v>
      </c>
      <c r="CE442" s="122">
        <f t="shared" ref="CE442" si="561">BN442/$BJ442</f>
        <v>4.160419185812172</v>
      </c>
      <c r="CF442" s="122">
        <f t="shared" ref="CF442" si="562">BO442/$BJ442</f>
        <v>3.5473599355098755</v>
      </c>
      <c r="CG442" s="122">
        <f t="shared" ref="CG442" si="563">BP442/$BJ442</f>
        <v>5.1922611850060463</v>
      </c>
      <c r="CH442" s="122">
        <f t="shared" ref="CH442" si="564">BQ442/$BJ442</f>
        <v>8.1418782748891569</v>
      </c>
      <c r="CI442" s="92">
        <f t="shared" ref="CI442" si="565">BR442/$BJ442</f>
        <v>9.99596936719065</v>
      </c>
    </row>
    <row r="443" spans="2:87" x14ac:dyDescent="0.25">
      <c r="C443" s="10" t="s">
        <v>32</v>
      </c>
      <c r="E443" s="1">
        <f t="shared" si="491"/>
        <v>0</v>
      </c>
      <c r="G443" s="8">
        <f t="shared" si="492"/>
        <v>0</v>
      </c>
      <c r="H443" s="1">
        <v>7.5600000000000001E-2</v>
      </c>
      <c r="I443" s="25">
        <f t="shared" si="493"/>
        <v>3.8259109311740894E-5</v>
      </c>
      <c r="J443" s="1">
        <v>8.7099999999999997E-2</v>
      </c>
      <c r="K443" s="18">
        <f t="shared" si="494"/>
        <v>4.0700934579439248E-2</v>
      </c>
      <c r="L443" s="1">
        <v>8.4500000000000006E-2</v>
      </c>
      <c r="M443" s="25">
        <f t="shared" si="495"/>
        <v>3.9485981308411217E-2</v>
      </c>
      <c r="P443" s="1">
        <v>1111</v>
      </c>
      <c r="Q443" s="1">
        <v>647</v>
      </c>
      <c r="R443" s="8">
        <f t="shared" si="503"/>
        <v>464</v>
      </c>
      <c r="S443" s="1">
        <v>997</v>
      </c>
      <c r="T443" s="1">
        <v>595</v>
      </c>
      <c r="U443" s="8">
        <f t="shared" si="504"/>
        <v>402</v>
      </c>
      <c r="V443" s="1">
        <v>1224</v>
      </c>
      <c r="W443" s="1">
        <v>725</v>
      </c>
      <c r="X443" s="8">
        <f t="shared" si="505"/>
        <v>499</v>
      </c>
      <c r="AA443" s="8">
        <f t="shared" si="506"/>
        <v>0</v>
      </c>
      <c r="AD443" s="8">
        <f t="shared" si="507"/>
        <v>0</v>
      </c>
      <c r="AG443" s="8">
        <f t="shared" si="508"/>
        <v>0</v>
      </c>
      <c r="AJ443" s="1">
        <v>126</v>
      </c>
      <c r="AK443" s="8">
        <v>1637</v>
      </c>
      <c r="AQ443" s="40">
        <f t="shared" si="496"/>
        <v>0</v>
      </c>
      <c r="AR443" s="40">
        <f t="shared" si="509"/>
        <v>0</v>
      </c>
      <c r="AS443" s="40">
        <f t="shared" si="497"/>
        <v>0</v>
      </c>
      <c r="AT443" s="41">
        <f t="shared" si="510"/>
        <v>0</v>
      </c>
      <c r="AU443" s="49"/>
      <c r="AV443" s="50">
        <f t="shared" si="498"/>
        <v>0</v>
      </c>
      <c r="AW443" s="51"/>
      <c r="AX443" s="51">
        <f t="shared" si="511"/>
        <v>0</v>
      </c>
      <c r="AY443" s="50">
        <f t="shared" si="499"/>
        <v>0</v>
      </c>
      <c r="AZ443" s="51"/>
      <c r="BA443" s="51">
        <f t="shared" si="512"/>
        <v>0</v>
      </c>
      <c r="BB443" s="50">
        <f t="shared" si="500"/>
        <v>0</v>
      </c>
      <c r="BC443" s="51"/>
      <c r="BD443" s="51">
        <f t="shared" si="513"/>
        <v>0</v>
      </c>
      <c r="BE443" s="50">
        <f t="shared" si="501"/>
        <v>0</v>
      </c>
      <c r="BF443" s="51"/>
      <c r="BG443" s="51">
        <f t="shared" si="514"/>
        <v>0</v>
      </c>
      <c r="BH443" s="50">
        <f t="shared" si="502"/>
        <v>0</v>
      </c>
      <c r="BS443" s="106">
        <f t="shared" si="515"/>
        <v>0</v>
      </c>
      <c r="BT443" s="111">
        <f t="shared" si="516"/>
        <v>0</v>
      </c>
      <c r="BU443" s="111">
        <f t="shared" si="517"/>
        <v>0</v>
      </c>
      <c r="BV443" s="111">
        <f t="shared" si="518"/>
        <v>0</v>
      </c>
      <c r="BW443" s="111">
        <f t="shared" si="519"/>
        <v>0</v>
      </c>
      <c r="BX443" s="111">
        <f t="shared" si="520"/>
        <v>0</v>
      </c>
      <c r="BY443" s="111">
        <f t="shared" si="521"/>
        <v>0</v>
      </c>
      <c r="BZ443" s="111">
        <f t="shared" si="522"/>
        <v>0</v>
      </c>
      <c r="CA443" s="115">
        <f t="shared" si="523"/>
        <v>0</v>
      </c>
    </row>
    <row r="444" spans="2:87" x14ac:dyDescent="0.25">
      <c r="C444" s="10" t="s">
        <v>33</v>
      </c>
      <c r="E444" s="1">
        <f t="shared" si="491"/>
        <v>0</v>
      </c>
      <c r="G444" s="8">
        <f t="shared" si="492"/>
        <v>0</v>
      </c>
      <c r="I444" s="25">
        <f t="shared" si="493"/>
        <v>0</v>
      </c>
      <c r="J444" s="1">
        <v>8.9800000000000005E-2</v>
      </c>
      <c r="K444" s="18">
        <f t="shared" si="494"/>
        <v>4.1962616822429903E-2</v>
      </c>
      <c r="L444" s="1">
        <v>8.4900000000000003E-2</v>
      </c>
      <c r="M444" s="25">
        <f t="shared" si="495"/>
        <v>3.9672897196261679E-2</v>
      </c>
      <c r="R444" s="8">
        <f t="shared" si="503"/>
        <v>0</v>
      </c>
      <c r="U444" s="8">
        <f t="shared" si="504"/>
        <v>0</v>
      </c>
      <c r="X444" s="8">
        <f t="shared" si="505"/>
        <v>0</v>
      </c>
      <c r="AA444" s="8">
        <f t="shared" si="506"/>
        <v>0</v>
      </c>
      <c r="AD444" s="8">
        <f t="shared" si="507"/>
        <v>0</v>
      </c>
      <c r="AG444" s="8">
        <f t="shared" si="508"/>
        <v>0</v>
      </c>
      <c r="AJ444" s="1">
        <v>121</v>
      </c>
      <c r="AK444" s="8">
        <v>1648</v>
      </c>
      <c r="AQ444" s="40">
        <f t="shared" si="496"/>
        <v>0</v>
      </c>
      <c r="AR444" s="40">
        <f t="shared" si="509"/>
        <v>0</v>
      </c>
      <c r="AS444" s="40">
        <f t="shared" si="497"/>
        <v>0</v>
      </c>
      <c r="AT444" s="41">
        <f t="shared" si="510"/>
        <v>0</v>
      </c>
      <c r="AU444" s="49"/>
      <c r="AV444" s="50">
        <f t="shared" si="498"/>
        <v>0</v>
      </c>
      <c r="AW444" s="51"/>
      <c r="AX444" s="51">
        <f t="shared" si="511"/>
        <v>0</v>
      </c>
      <c r="AY444" s="50">
        <f t="shared" si="499"/>
        <v>0</v>
      </c>
      <c r="AZ444" s="51"/>
      <c r="BA444" s="51">
        <f t="shared" si="512"/>
        <v>0</v>
      </c>
      <c r="BB444" s="50">
        <f t="shared" si="500"/>
        <v>0</v>
      </c>
      <c r="BC444" s="51"/>
      <c r="BD444" s="51">
        <f t="shared" si="513"/>
        <v>0</v>
      </c>
      <c r="BE444" s="50">
        <f t="shared" si="501"/>
        <v>0</v>
      </c>
      <c r="BF444" s="51"/>
      <c r="BG444" s="51">
        <f t="shared" si="514"/>
        <v>0</v>
      </c>
      <c r="BH444" s="50">
        <f t="shared" si="502"/>
        <v>0</v>
      </c>
      <c r="BS444" s="106">
        <f t="shared" si="515"/>
        <v>0</v>
      </c>
      <c r="BT444" s="111">
        <f t="shared" si="516"/>
        <v>0</v>
      </c>
      <c r="BU444" s="111">
        <f t="shared" si="517"/>
        <v>0</v>
      </c>
      <c r="BV444" s="111">
        <f t="shared" si="518"/>
        <v>0</v>
      </c>
      <c r="BW444" s="111">
        <f t="shared" si="519"/>
        <v>0</v>
      </c>
      <c r="BX444" s="111">
        <f t="shared" si="520"/>
        <v>0</v>
      </c>
      <c r="BY444" s="111">
        <f t="shared" si="521"/>
        <v>0</v>
      </c>
      <c r="BZ444" s="111">
        <f t="shared" si="522"/>
        <v>0</v>
      </c>
      <c r="CA444" s="115">
        <f t="shared" si="523"/>
        <v>0</v>
      </c>
    </row>
    <row r="445" spans="2:87" x14ac:dyDescent="0.25">
      <c r="C445" s="10" t="s">
        <v>34</v>
      </c>
      <c r="E445" s="1">
        <f t="shared" si="491"/>
        <v>0</v>
      </c>
      <c r="G445" s="8">
        <f t="shared" si="492"/>
        <v>0</v>
      </c>
      <c r="I445" s="25">
        <f t="shared" si="493"/>
        <v>0</v>
      </c>
      <c r="J445" s="1">
        <v>8.7900000000000006E-2</v>
      </c>
      <c r="K445" s="18">
        <f t="shared" si="494"/>
        <v>4.1074766355140187E-2</v>
      </c>
      <c r="L445" s="1">
        <v>8.4400000000000003E-2</v>
      </c>
      <c r="M445" s="25">
        <f t="shared" si="495"/>
        <v>3.9439252336448599E-2</v>
      </c>
      <c r="R445" s="8">
        <f t="shared" si="503"/>
        <v>0</v>
      </c>
      <c r="U445" s="8">
        <f t="shared" si="504"/>
        <v>0</v>
      </c>
      <c r="X445" s="8">
        <f t="shared" si="505"/>
        <v>0</v>
      </c>
      <c r="AA445" s="8">
        <f t="shared" si="506"/>
        <v>0</v>
      </c>
      <c r="AD445" s="8">
        <f t="shared" si="507"/>
        <v>0</v>
      </c>
      <c r="AG445" s="8">
        <f t="shared" si="508"/>
        <v>0</v>
      </c>
      <c r="AJ445" s="1">
        <v>120</v>
      </c>
      <c r="AK445" s="8">
        <v>1648</v>
      </c>
      <c r="AQ445" s="40">
        <f t="shared" si="496"/>
        <v>0</v>
      </c>
      <c r="AR445" s="40">
        <f t="shared" si="509"/>
        <v>0</v>
      </c>
      <c r="AS445" s="40">
        <f t="shared" si="497"/>
        <v>0</v>
      </c>
      <c r="AT445" s="41">
        <f t="shared" si="510"/>
        <v>0</v>
      </c>
      <c r="AU445" s="49"/>
      <c r="AV445" s="50">
        <f t="shared" si="498"/>
        <v>0</v>
      </c>
      <c r="AW445" s="51"/>
      <c r="AX445" s="51">
        <f t="shared" si="511"/>
        <v>0</v>
      </c>
      <c r="AY445" s="50">
        <f t="shared" si="499"/>
        <v>0</v>
      </c>
      <c r="AZ445" s="51"/>
      <c r="BA445" s="51">
        <f t="shared" si="512"/>
        <v>0</v>
      </c>
      <c r="BB445" s="50">
        <f t="shared" si="500"/>
        <v>0</v>
      </c>
      <c r="BC445" s="51"/>
      <c r="BD445" s="51">
        <f t="shared" si="513"/>
        <v>0</v>
      </c>
      <c r="BE445" s="50">
        <f t="shared" si="501"/>
        <v>0</v>
      </c>
      <c r="BF445" s="51"/>
      <c r="BG445" s="51">
        <f t="shared" si="514"/>
        <v>0</v>
      </c>
      <c r="BH445" s="50">
        <f t="shared" si="502"/>
        <v>0</v>
      </c>
      <c r="BS445" s="106">
        <f t="shared" si="515"/>
        <v>0</v>
      </c>
      <c r="BT445" s="111">
        <f t="shared" si="516"/>
        <v>0</v>
      </c>
      <c r="BU445" s="111">
        <f t="shared" si="517"/>
        <v>0</v>
      </c>
      <c r="BV445" s="111">
        <f t="shared" si="518"/>
        <v>0</v>
      </c>
      <c r="BW445" s="111">
        <f t="shared" si="519"/>
        <v>0</v>
      </c>
      <c r="BX445" s="111">
        <f t="shared" si="520"/>
        <v>0</v>
      </c>
      <c r="BY445" s="111">
        <f t="shared" si="521"/>
        <v>0</v>
      </c>
      <c r="BZ445" s="111">
        <f t="shared" si="522"/>
        <v>0</v>
      </c>
      <c r="CA445" s="115">
        <f t="shared" si="523"/>
        <v>0</v>
      </c>
    </row>
    <row r="446" spans="2:87" x14ac:dyDescent="0.25">
      <c r="C446" s="10" t="s">
        <v>29</v>
      </c>
      <c r="E446" s="1">
        <f t="shared" si="491"/>
        <v>0</v>
      </c>
      <c r="G446" s="8">
        <f t="shared" si="492"/>
        <v>0</v>
      </c>
      <c r="I446" s="25">
        <f t="shared" si="493"/>
        <v>0</v>
      </c>
      <c r="K446" s="18">
        <f t="shared" si="494"/>
        <v>0</v>
      </c>
      <c r="M446" s="25">
        <f t="shared" si="495"/>
        <v>0</v>
      </c>
      <c r="R446" s="8">
        <f t="shared" si="503"/>
        <v>0</v>
      </c>
      <c r="U446" s="8">
        <f t="shared" si="504"/>
        <v>0</v>
      </c>
      <c r="X446" s="8">
        <f t="shared" si="505"/>
        <v>0</v>
      </c>
      <c r="AA446" s="8">
        <f t="shared" si="506"/>
        <v>0</v>
      </c>
      <c r="AD446" s="8">
        <f t="shared" si="507"/>
        <v>0</v>
      </c>
      <c r="AG446" s="8">
        <f t="shared" si="508"/>
        <v>0</v>
      </c>
      <c r="AQ446" s="40">
        <f t="shared" si="496"/>
        <v>0</v>
      </c>
      <c r="AR446" s="40">
        <f t="shared" si="509"/>
        <v>0</v>
      </c>
      <c r="AS446" s="40">
        <f t="shared" si="497"/>
        <v>0</v>
      </c>
      <c r="AT446" s="41">
        <f t="shared" si="510"/>
        <v>0</v>
      </c>
      <c r="AU446" s="49"/>
      <c r="AV446" s="50">
        <f t="shared" si="498"/>
        <v>0</v>
      </c>
      <c r="AW446" s="51"/>
      <c r="AX446" s="51">
        <f t="shared" si="511"/>
        <v>0</v>
      </c>
      <c r="AY446" s="50">
        <f t="shared" si="499"/>
        <v>0</v>
      </c>
      <c r="AZ446" s="51"/>
      <c r="BA446" s="51">
        <f t="shared" si="512"/>
        <v>0</v>
      </c>
      <c r="BB446" s="50">
        <f t="shared" si="500"/>
        <v>0</v>
      </c>
      <c r="BC446" s="51"/>
      <c r="BD446" s="51">
        <f t="shared" si="513"/>
        <v>0</v>
      </c>
      <c r="BE446" s="50">
        <f t="shared" si="501"/>
        <v>0</v>
      </c>
      <c r="BF446" s="51"/>
      <c r="BG446" s="51">
        <f t="shared" si="514"/>
        <v>0</v>
      </c>
      <c r="BH446" s="50">
        <f t="shared" si="502"/>
        <v>0</v>
      </c>
      <c r="BS446" s="106">
        <f t="shared" si="515"/>
        <v>0</v>
      </c>
      <c r="BT446" s="111">
        <f t="shared" si="516"/>
        <v>0</v>
      </c>
      <c r="BU446" s="111">
        <f t="shared" si="517"/>
        <v>0</v>
      </c>
      <c r="BV446" s="111">
        <f t="shared" si="518"/>
        <v>0</v>
      </c>
      <c r="BW446" s="111">
        <f t="shared" si="519"/>
        <v>0</v>
      </c>
      <c r="BX446" s="111">
        <f t="shared" si="520"/>
        <v>0</v>
      </c>
      <c r="BY446" s="111">
        <f t="shared" si="521"/>
        <v>0</v>
      </c>
      <c r="BZ446" s="111">
        <f t="shared" si="522"/>
        <v>0</v>
      </c>
      <c r="CA446" s="115">
        <f t="shared" si="523"/>
        <v>0</v>
      </c>
    </row>
    <row r="447" spans="2:87" x14ac:dyDescent="0.25">
      <c r="C447" s="10" t="s">
        <v>30</v>
      </c>
      <c r="E447" s="1">
        <f t="shared" si="491"/>
        <v>0</v>
      </c>
      <c r="G447" s="8">
        <f t="shared" si="492"/>
        <v>0</v>
      </c>
      <c r="I447" s="25">
        <f t="shared" si="493"/>
        <v>0</v>
      </c>
      <c r="K447" s="18">
        <f t="shared" si="494"/>
        <v>0</v>
      </c>
      <c r="M447" s="25">
        <f t="shared" si="495"/>
        <v>0</v>
      </c>
      <c r="R447" s="8">
        <f t="shared" si="503"/>
        <v>0</v>
      </c>
      <c r="U447" s="8">
        <f t="shared" si="504"/>
        <v>0</v>
      </c>
      <c r="X447" s="8">
        <f t="shared" si="505"/>
        <v>0</v>
      </c>
      <c r="AA447" s="8">
        <f t="shared" si="506"/>
        <v>0</v>
      </c>
      <c r="AD447" s="8">
        <f t="shared" si="507"/>
        <v>0</v>
      </c>
      <c r="AG447" s="8">
        <f t="shared" si="508"/>
        <v>0</v>
      </c>
      <c r="AQ447" s="40">
        <f t="shared" si="496"/>
        <v>0</v>
      </c>
      <c r="AR447" s="40">
        <f t="shared" si="509"/>
        <v>0</v>
      </c>
      <c r="AS447" s="40">
        <f t="shared" si="497"/>
        <v>0</v>
      </c>
      <c r="AT447" s="41">
        <f t="shared" si="510"/>
        <v>0</v>
      </c>
      <c r="AU447" s="49"/>
      <c r="AV447" s="50">
        <f t="shared" si="498"/>
        <v>0</v>
      </c>
      <c r="AW447" s="51"/>
      <c r="AX447" s="51">
        <f t="shared" si="511"/>
        <v>0</v>
      </c>
      <c r="AY447" s="50">
        <f t="shared" si="499"/>
        <v>0</v>
      </c>
      <c r="AZ447" s="51"/>
      <c r="BA447" s="51">
        <f t="shared" si="512"/>
        <v>0</v>
      </c>
      <c r="BB447" s="50">
        <f t="shared" si="500"/>
        <v>0</v>
      </c>
      <c r="BC447" s="51"/>
      <c r="BD447" s="51">
        <f t="shared" si="513"/>
        <v>0</v>
      </c>
      <c r="BE447" s="50">
        <f t="shared" si="501"/>
        <v>0</v>
      </c>
      <c r="BF447" s="51"/>
      <c r="BG447" s="51">
        <f t="shared" si="514"/>
        <v>0</v>
      </c>
      <c r="BH447" s="50">
        <f t="shared" si="502"/>
        <v>0</v>
      </c>
      <c r="BS447" s="106">
        <f t="shared" si="515"/>
        <v>0</v>
      </c>
      <c r="BT447" s="111">
        <f t="shared" si="516"/>
        <v>0</v>
      </c>
      <c r="BU447" s="111">
        <f t="shared" si="517"/>
        <v>0</v>
      </c>
      <c r="BV447" s="111">
        <f t="shared" si="518"/>
        <v>0</v>
      </c>
      <c r="BW447" s="111">
        <f t="shared" si="519"/>
        <v>0</v>
      </c>
      <c r="BX447" s="111">
        <f t="shared" si="520"/>
        <v>0</v>
      </c>
      <c r="BY447" s="111">
        <f t="shared" si="521"/>
        <v>0</v>
      </c>
      <c r="BZ447" s="111">
        <f t="shared" si="522"/>
        <v>0</v>
      </c>
      <c r="CA447" s="115">
        <f t="shared" si="523"/>
        <v>0</v>
      </c>
    </row>
    <row r="448" spans="2:87" x14ac:dyDescent="0.25">
      <c r="C448" s="10" t="s">
        <v>10</v>
      </c>
      <c r="E448" s="1">
        <f t="shared" si="491"/>
        <v>0</v>
      </c>
      <c r="G448" s="8">
        <f t="shared" si="492"/>
        <v>0</v>
      </c>
      <c r="I448" s="25">
        <f t="shared" si="493"/>
        <v>0</v>
      </c>
      <c r="K448" s="18">
        <f t="shared" si="494"/>
        <v>0</v>
      </c>
      <c r="M448" s="25">
        <f t="shared" si="495"/>
        <v>0</v>
      </c>
      <c r="R448" s="8">
        <f t="shared" si="503"/>
        <v>0</v>
      </c>
      <c r="U448" s="8">
        <f t="shared" si="504"/>
        <v>0</v>
      </c>
      <c r="X448" s="8">
        <f t="shared" si="505"/>
        <v>0</v>
      </c>
      <c r="AA448" s="8">
        <f t="shared" si="506"/>
        <v>0</v>
      </c>
      <c r="AD448" s="8">
        <f t="shared" si="507"/>
        <v>0</v>
      </c>
      <c r="AG448" s="8">
        <f t="shared" si="508"/>
        <v>0</v>
      </c>
      <c r="AQ448" s="40">
        <f t="shared" si="496"/>
        <v>0</v>
      </c>
      <c r="AR448" s="40">
        <f t="shared" si="509"/>
        <v>0</v>
      </c>
      <c r="AS448" s="40">
        <f t="shared" si="497"/>
        <v>0</v>
      </c>
      <c r="AT448" s="41">
        <f t="shared" si="510"/>
        <v>0</v>
      </c>
      <c r="AU448" s="49"/>
      <c r="AV448" s="50">
        <f t="shared" si="498"/>
        <v>0</v>
      </c>
      <c r="AW448" s="51"/>
      <c r="AX448" s="51">
        <f t="shared" si="511"/>
        <v>0</v>
      </c>
      <c r="AY448" s="50">
        <f t="shared" si="499"/>
        <v>0</v>
      </c>
      <c r="AZ448" s="51"/>
      <c r="BA448" s="51">
        <f t="shared" si="512"/>
        <v>0</v>
      </c>
      <c r="BB448" s="50">
        <f t="shared" si="500"/>
        <v>0</v>
      </c>
      <c r="BC448" s="51"/>
      <c r="BD448" s="51">
        <f t="shared" si="513"/>
        <v>0</v>
      </c>
      <c r="BE448" s="50">
        <f t="shared" si="501"/>
        <v>0</v>
      </c>
      <c r="BF448" s="51"/>
      <c r="BG448" s="51">
        <f t="shared" si="514"/>
        <v>0</v>
      </c>
      <c r="BH448" s="50">
        <f t="shared" si="502"/>
        <v>0</v>
      </c>
      <c r="BS448" s="106">
        <f t="shared" si="515"/>
        <v>0</v>
      </c>
      <c r="BT448" s="111">
        <f t="shared" si="516"/>
        <v>0</v>
      </c>
      <c r="BU448" s="111">
        <f t="shared" si="517"/>
        <v>0</v>
      </c>
      <c r="BV448" s="111">
        <f t="shared" si="518"/>
        <v>0</v>
      </c>
      <c r="BW448" s="111">
        <f t="shared" si="519"/>
        <v>0</v>
      </c>
      <c r="BX448" s="111">
        <f t="shared" si="520"/>
        <v>0</v>
      </c>
      <c r="BY448" s="111">
        <f t="shared" si="521"/>
        <v>0</v>
      </c>
      <c r="BZ448" s="111">
        <f t="shared" si="522"/>
        <v>0</v>
      </c>
      <c r="CA448" s="115">
        <f t="shared" si="523"/>
        <v>0</v>
      </c>
    </row>
    <row r="449" spans="2:87" x14ac:dyDescent="0.25">
      <c r="C449" s="10" t="s">
        <v>35</v>
      </c>
      <c r="E449" s="1">
        <f t="shared" si="491"/>
        <v>0</v>
      </c>
      <c r="G449" s="8">
        <f t="shared" si="492"/>
        <v>0</v>
      </c>
      <c r="I449" s="25">
        <f t="shared" si="493"/>
        <v>0</v>
      </c>
      <c r="K449" s="18">
        <f t="shared" si="494"/>
        <v>0</v>
      </c>
      <c r="M449" s="25">
        <f t="shared" si="495"/>
        <v>0</v>
      </c>
      <c r="R449" s="8">
        <f t="shared" si="503"/>
        <v>0</v>
      </c>
      <c r="U449" s="8">
        <f t="shared" si="504"/>
        <v>0</v>
      </c>
      <c r="X449" s="8">
        <f t="shared" si="505"/>
        <v>0</v>
      </c>
      <c r="AA449" s="8">
        <f t="shared" si="506"/>
        <v>0</v>
      </c>
      <c r="AD449" s="8">
        <f t="shared" si="507"/>
        <v>0</v>
      </c>
      <c r="AG449" s="8">
        <f t="shared" si="508"/>
        <v>0</v>
      </c>
      <c r="AQ449" s="40">
        <f t="shared" si="496"/>
        <v>0</v>
      </c>
      <c r="AR449" s="40">
        <f t="shared" si="509"/>
        <v>0</v>
      </c>
      <c r="AS449" s="40">
        <f t="shared" si="497"/>
        <v>0</v>
      </c>
      <c r="AT449" s="41">
        <f t="shared" si="510"/>
        <v>0</v>
      </c>
      <c r="AU449" s="49"/>
      <c r="AV449" s="50">
        <f t="shared" si="498"/>
        <v>0</v>
      </c>
      <c r="AW449" s="51"/>
      <c r="AX449" s="51">
        <f t="shared" si="511"/>
        <v>0</v>
      </c>
      <c r="AY449" s="50">
        <f t="shared" si="499"/>
        <v>0</v>
      </c>
      <c r="AZ449" s="51"/>
      <c r="BA449" s="51">
        <f t="shared" si="512"/>
        <v>0</v>
      </c>
      <c r="BB449" s="50">
        <f t="shared" si="500"/>
        <v>0</v>
      </c>
      <c r="BC449" s="51"/>
      <c r="BD449" s="51">
        <f t="shared" si="513"/>
        <v>0</v>
      </c>
      <c r="BE449" s="50">
        <f t="shared" si="501"/>
        <v>0</v>
      </c>
      <c r="BF449" s="51"/>
      <c r="BG449" s="51">
        <f t="shared" si="514"/>
        <v>0</v>
      </c>
      <c r="BH449" s="50">
        <f t="shared" si="502"/>
        <v>0</v>
      </c>
      <c r="BS449" s="106">
        <f t="shared" si="515"/>
        <v>0</v>
      </c>
      <c r="BT449" s="111">
        <f t="shared" si="516"/>
        <v>0</v>
      </c>
      <c r="BU449" s="111">
        <f t="shared" si="517"/>
        <v>0</v>
      </c>
      <c r="BV449" s="111">
        <f t="shared" si="518"/>
        <v>0</v>
      </c>
      <c r="BW449" s="111">
        <f t="shared" si="519"/>
        <v>0</v>
      </c>
      <c r="BX449" s="111">
        <f t="shared" si="520"/>
        <v>0</v>
      </c>
      <c r="BY449" s="111">
        <f t="shared" si="521"/>
        <v>0</v>
      </c>
      <c r="BZ449" s="111">
        <f t="shared" si="522"/>
        <v>0</v>
      </c>
      <c r="CA449" s="115">
        <f t="shared" si="523"/>
        <v>0</v>
      </c>
    </row>
    <row r="450" spans="2:87" x14ac:dyDescent="0.25">
      <c r="C450" s="10" t="s">
        <v>36</v>
      </c>
      <c r="E450" s="1">
        <f t="shared" si="491"/>
        <v>0</v>
      </c>
      <c r="G450" s="8">
        <f t="shared" si="492"/>
        <v>0</v>
      </c>
      <c r="I450" s="25">
        <f t="shared" si="493"/>
        <v>0</v>
      </c>
      <c r="J450" s="1">
        <v>5.0599999999999999E-2</v>
      </c>
      <c r="K450" s="18">
        <f t="shared" si="494"/>
        <v>2.3644859813084111E-2</v>
      </c>
      <c r="M450" s="25">
        <f t="shared" si="495"/>
        <v>0</v>
      </c>
      <c r="R450" s="8">
        <f t="shared" si="503"/>
        <v>0</v>
      </c>
      <c r="U450" s="8">
        <f t="shared" si="504"/>
        <v>0</v>
      </c>
      <c r="X450" s="8">
        <f t="shared" si="505"/>
        <v>0</v>
      </c>
      <c r="AA450" s="8">
        <f t="shared" si="506"/>
        <v>0</v>
      </c>
      <c r="AD450" s="8">
        <f t="shared" si="507"/>
        <v>0</v>
      </c>
      <c r="AG450" s="8">
        <f t="shared" si="508"/>
        <v>0</v>
      </c>
      <c r="AQ450" s="40">
        <f t="shared" si="496"/>
        <v>0</v>
      </c>
      <c r="AR450" s="40">
        <f t="shared" si="509"/>
        <v>0</v>
      </c>
      <c r="AS450" s="40">
        <f t="shared" si="497"/>
        <v>0</v>
      </c>
      <c r="AT450" s="41">
        <f t="shared" si="510"/>
        <v>0</v>
      </c>
      <c r="AU450" s="49"/>
      <c r="AV450" s="50">
        <f t="shared" si="498"/>
        <v>0</v>
      </c>
      <c r="AW450" s="51"/>
      <c r="AX450" s="51">
        <f t="shared" si="511"/>
        <v>0</v>
      </c>
      <c r="AY450" s="50">
        <f t="shared" si="499"/>
        <v>0</v>
      </c>
      <c r="AZ450" s="51"/>
      <c r="BA450" s="51">
        <f t="shared" si="512"/>
        <v>0</v>
      </c>
      <c r="BB450" s="50">
        <f t="shared" si="500"/>
        <v>0</v>
      </c>
      <c r="BC450" s="51"/>
      <c r="BD450" s="51">
        <f t="shared" si="513"/>
        <v>0</v>
      </c>
      <c r="BE450" s="50">
        <f t="shared" si="501"/>
        <v>0</v>
      </c>
      <c r="BF450" s="51"/>
      <c r="BG450" s="51">
        <f t="shared" si="514"/>
        <v>0</v>
      </c>
      <c r="BH450" s="50">
        <f t="shared" si="502"/>
        <v>0</v>
      </c>
      <c r="BS450" s="106">
        <f t="shared" si="515"/>
        <v>0</v>
      </c>
      <c r="BT450" s="111">
        <f t="shared" si="516"/>
        <v>0</v>
      </c>
      <c r="BU450" s="111">
        <f t="shared" si="517"/>
        <v>0</v>
      </c>
      <c r="BV450" s="111">
        <f t="shared" si="518"/>
        <v>0</v>
      </c>
      <c r="BW450" s="111">
        <f t="shared" si="519"/>
        <v>0</v>
      </c>
      <c r="BX450" s="111">
        <f t="shared" si="520"/>
        <v>0</v>
      </c>
      <c r="BY450" s="111">
        <f t="shared" si="521"/>
        <v>0</v>
      </c>
      <c r="BZ450" s="111">
        <f t="shared" si="522"/>
        <v>0</v>
      </c>
      <c r="CA450" s="115">
        <f t="shared" si="523"/>
        <v>0</v>
      </c>
    </row>
    <row r="451" spans="2:87" x14ac:dyDescent="0.25">
      <c r="B451" s="5" t="s">
        <v>14</v>
      </c>
      <c r="C451" s="10" t="s">
        <v>31</v>
      </c>
      <c r="E451" s="1">
        <f t="shared" si="491"/>
        <v>0</v>
      </c>
      <c r="G451" s="8">
        <f t="shared" si="492"/>
        <v>0</v>
      </c>
      <c r="H451" s="1">
        <v>7.4099999999999999E-2</v>
      </c>
      <c r="I451" s="25">
        <f t="shared" si="493"/>
        <v>3.7499999999999997E-5</v>
      </c>
      <c r="J451" s="1">
        <v>9.0899999999999995E-2</v>
      </c>
      <c r="K451" s="18">
        <f t="shared" si="494"/>
        <v>4.2476635514018687E-2</v>
      </c>
      <c r="L451" s="1">
        <v>8.6599999999999996E-2</v>
      </c>
      <c r="M451" s="25">
        <f t="shared" si="495"/>
        <v>4.0467289719626161E-2</v>
      </c>
      <c r="N451" s="1" t="s">
        <v>43</v>
      </c>
      <c r="P451" s="1">
        <v>1070</v>
      </c>
      <c r="Q451" s="1">
        <v>676</v>
      </c>
      <c r="R451" s="8">
        <f t="shared" si="503"/>
        <v>394</v>
      </c>
      <c r="S451" s="1">
        <v>962</v>
      </c>
      <c r="T451" s="1">
        <v>600</v>
      </c>
      <c r="U451" s="8">
        <f t="shared" si="504"/>
        <v>362</v>
      </c>
      <c r="V451" s="1">
        <v>1182</v>
      </c>
      <c r="W451" s="1">
        <v>755</v>
      </c>
      <c r="X451" s="8">
        <f t="shared" si="505"/>
        <v>427</v>
      </c>
      <c r="AA451" s="8">
        <f t="shared" si="506"/>
        <v>0</v>
      </c>
      <c r="AD451" s="8">
        <f t="shared" si="507"/>
        <v>0</v>
      </c>
      <c r="AG451" s="8">
        <f t="shared" si="508"/>
        <v>0</v>
      </c>
      <c r="AJ451" s="1">
        <v>127</v>
      </c>
      <c r="AK451" s="8">
        <v>1645</v>
      </c>
      <c r="AP451" s="1">
        <v>50.7</v>
      </c>
      <c r="AQ451" s="40">
        <f t="shared" si="496"/>
        <v>5.1108870967741931</v>
      </c>
      <c r="AR451" s="40">
        <f t="shared" si="509"/>
        <v>35.492271505376344</v>
      </c>
      <c r="AS451" s="40">
        <f t="shared" si="497"/>
        <v>9.199596774193548</v>
      </c>
      <c r="AT451" s="41">
        <f t="shared" si="510"/>
        <v>63.886088709677423</v>
      </c>
      <c r="AU451" s="49">
        <v>1.7</v>
      </c>
      <c r="AV451" s="50">
        <f t="shared" si="498"/>
        <v>3.4693877551020407</v>
      </c>
      <c r="AW451" s="51">
        <v>3.2</v>
      </c>
      <c r="AX451" s="51">
        <f t="shared" si="511"/>
        <v>1.5000000000000002</v>
      </c>
      <c r="AY451" s="50">
        <f t="shared" si="499"/>
        <v>3.0612244897959187</v>
      </c>
      <c r="AZ451" s="51">
        <v>3.5</v>
      </c>
      <c r="BA451" s="51">
        <f t="shared" si="512"/>
        <v>1.8</v>
      </c>
      <c r="BB451" s="50">
        <f t="shared" si="500"/>
        <v>3.6734693877551021</v>
      </c>
      <c r="BC451" s="51">
        <v>3.4</v>
      </c>
      <c r="BD451" s="51">
        <f t="shared" si="513"/>
        <v>1.7</v>
      </c>
      <c r="BE451" s="50">
        <f t="shared" si="501"/>
        <v>3.4693877551020407</v>
      </c>
      <c r="BF451" s="51">
        <v>2.5</v>
      </c>
      <c r="BG451" s="51">
        <f t="shared" si="514"/>
        <v>0.8</v>
      </c>
      <c r="BH451" s="50">
        <f t="shared" si="502"/>
        <v>1.6326530612244898</v>
      </c>
      <c r="BI451" s="1">
        <v>22.7</v>
      </c>
      <c r="BJ451" s="106">
        <v>2.4809999999999999</v>
      </c>
      <c r="BK451" s="111">
        <v>5.2009999999999996</v>
      </c>
      <c r="BL451" s="111">
        <v>3.52</v>
      </c>
      <c r="BM451" s="111">
        <v>6.5220000000000002</v>
      </c>
      <c r="BN451" s="111">
        <v>10.24</v>
      </c>
      <c r="BO451" s="111">
        <v>8.7260000000000009</v>
      </c>
      <c r="BP451" s="111">
        <v>12.801</v>
      </c>
      <c r="BQ451" s="111">
        <v>20</v>
      </c>
      <c r="BR451" s="111">
        <v>24.6</v>
      </c>
      <c r="BS451" s="106">
        <f t="shared" si="515"/>
        <v>1.5010000000000001</v>
      </c>
      <c r="BT451" s="111">
        <f t="shared" si="516"/>
        <v>3.718</v>
      </c>
      <c r="BU451" s="111">
        <f t="shared" si="517"/>
        <v>5.2190000000000003</v>
      </c>
      <c r="BV451" s="111">
        <f t="shared" si="518"/>
        <v>2.2040000000000006</v>
      </c>
      <c r="BW451" s="111">
        <f t="shared" si="519"/>
        <v>3.705000000000001</v>
      </c>
      <c r="BX451" s="111">
        <f t="shared" si="520"/>
        <v>7.1989999999999998</v>
      </c>
      <c r="BY451" s="111">
        <f t="shared" si="521"/>
        <v>5.6020000000000003</v>
      </c>
      <c r="BZ451" s="111">
        <f t="shared" si="522"/>
        <v>1.1949999999999994</v>
      </c>
      <c r="CA451" s="115">
        <f t="shared" si="523"/>
        <v>4.6000000000000014</v>
      </c>
      <c r="CB451" s="122">
        <f>BK451/$BJ451</f>
        <v>2.0963321241434905</v>
      </c>
      <c r="CC451" s="122">
        <f t="shared" ref="CC451" si="566">BL451/$BJ451</f>
        <v>1.4187827488915761</v>
      </c>
      <c r="CD451" s="122">
        <f t="shared" ref="CD451" si="567">BM451/$BJ451</f>
        <v>2.6287787182587667</v>
      </c>
      <c r="CE451" s="122">
        <f t="shared" ref="CE451" si="568">BN451/$BJ451</f>
        <v>4.1273679967754937</v>
      </c>
      <c r="CF451" s="122">
        <f t="shared" ref="CF451" si="569">BO451/$BJ451</f>
        <v>3.5171301894397424</v>
      </c>
      <c r="CG451" s="122">
        <f t="shared" ref="CG451" si="570">BP451/$BJ451</f>
        <v>5.1596130592503027</v>
      </c>
      <c r="CH451" s="122">
        <f t="shared" ref="CH451" si="571">BQ451/$BJ451</f>
        <v>8.0612656187021372</v>
      </c>
      <c r="CI451" s="92">
        <f t="shared" ref="CI451" si="572">BR451/$BJ451</f>
        <v>9.9153567110036285</v>
      </c>
    </row>
    <row r="452" spans="2:87" x14ac:dyDescent="0.25">
      <c r="C452" s="10" t="s">
        <v>32</v>
      </c>
      <c r="E452" s="1">
        <f t="shared" si="491"/>
        <v>0</v>
      </c>
      <c r="G452" s="8">
        <f t="shared" si="492"/>
        <v>0</v>
      </c>
      <c r="H452" s="1">
        <v>7.5300000000000006E-2</v>
      </c>
      <c r="I452" s="25">
        <f t="shared" si="493"/>
        <v>3.8107287449392718E-5</v>
      </c>
      <c r="J452" s="1">
        <v>8.8300000000000003E-2</v>
      </c>
      <c r="K452" s="18">
        <f t="shared" si="494"/>
        <v>4.1261682242990656E-2</v>
      </c>
      <c r="L452" s="1">
        <v>8.5699999999999998E-2</v>
      </c>
      <c r="M452" s="25">
        <f t="shared" si="495"/>
        <v>4.0046728971962611E-2</v>
      </c>
      <c r="P452" s="1">
        <v>1110</v>
      </c>
      <c r="Q452" s="1">
        <v>678</v>
      </c>
      <c r="R452" s="8">
        <f t="shared" si="503"/>
        <v>432</v>
      </c>
      <c r="S452" s="1">
        <v>1000</v>
      </c>
      <c r="T452" s="1">
        <v>606</v>
      </c>
      <c r="U452" s="8">
        <f t="shared" si="504"/>
        <v>394</v>
      </c>
      <c r="V452" s="1">
        <v>1217</v>
      </c>
      <c r="W452" s="1">
        <v>749</v>
      </c>
      <c r="X452" s="8">
        <f t="shared" si="505"/>
        <v>468</v>
      </c>
      <c r="AA452" s="8">
        <f t="shared" si="506"/>
        <v>0</v>
      </c>
      <c r="AD452" s="8">
        <f t="shared" si="507"/>
        <v>0</v>
      </c>
      <c r="AG452" s="8">
        <f t="shared" si="508"/>
        <v>0</v>
      </c>
      <c r="AJ452" s="1">
        <v>127</v>
      </c>
      <c r="AK452" s="8">
        <v>1641</v>
      </c>
      <c r="AQ452" s="40">
        <f t="shared" si="496"/>
        <v>0</v>
      </c>
      <c r="AR452" s="40">
        <f t="shared" si="509"/>
        <v>0</v>
      </c>
      <c r="AS452" s="40">
        <f t="shared" si="497"/>
        <v>0</v>
      </c>
      <c r="AT452" s="41">
        <f t="shared" si="510"/>
        <v>0</v>
      </c>
      <c r="AU452" s="49"/>
      <c r="AV452" s="50">
        <f t="shared" si="498"/>
        <v>0</v>
      </c>
      <c r="AW452" s="51"/>
      <c r="AX452" s="51">
        <f t="shared" si="511"/>
        <v>0</v>
      </c>
      <c r="AY452" s="50">
        <f t="shared" si="499"/>
        <v>0</v>
      </c>
      <c r="AZ452" s="51"/>
      <c r="BA452" s="51">
        <f t="shared" si="512"/>
        <v>0</v>
      </c>
      <c r="BB452" s="50">
        <f t="shared" si="500"/>
        <v>0</v>
      </c>
      <c r="BC452" s="51"/>
      <c r="BD452" s="51">
        <f t="shared" si="513"/>
        <v>0</v>
      </c>
      <c r="BE452" s="50">
        <f t="shared" si="501"/>
        <v>0</v>
      </c>
      <c r="BF452" s="51"/>
      <c r="BG452" s="51">
        <f t="shared" si="514"/>
        <v>0</v>
      </c>
      <c r="BH452" s="50">
        <f t="shared" si="502"/>
        <v>0</v>
      </c>
      <c r="BS452" s="106">
        <f t="shared" si="515"/>
        <v>0</v>
      </c>
      <c r="BT452" s="111">
        <f t="shared" si="516"/>
        <v>0</v>
      </c>
      <c r="BU452" s="111">
        <f t="shared" si="517"/>
        <v>0</v>
      </c>
      <c r="BV452" s="111">
        <f t="shared" si="518"/>
        <v>0</v>
      </c>
      <c r="BW452" s="111">
        <f t="shared" si="519"/>
        <v>0</v>
      </c>
      <c r="BX452" s="111">
        <f t="shared" si="520"/>
        <v>0</v>
      </c>
      <c r="BY452" s="111">
        <f t="shared" si="521"/>
        <v>0</v>
      </c>
      <c r="BZ452" s="111">
        <f t="shared" si="522"/>
        <v>0</v>
      </c>
      <c r="CA452" s="115">
        <f t="shared" si="523"/>
        <v>0</v>
      </c>
    </row>
    <row r="453" spans="2:87" x14ac:dyDescent="0.25">
      <c r="C453" s="10" t="s">
        <v>33</v>
      </c>
      <c r="E453" s="1">
        <f t="shared" si="491"/>
        <v>0</v>
      </c>
      <c r="G453" s="8">
        <f t="shared" si="492"/>
        <v>0</v>
      </c>
      <c r="I453" s="25">
        <f t="shared" si="493"/>
        <v>0</v>
      </c>
      <c r="J453" s="1">
        <v>8.9499999999999996E-2</v>
      </c>
      <c r="K453" s="18">
        <f t="shared" si="494"/>
        <v>4.1822429906542051E-2</v>
      </c>
      <c r="L453" s="1">
        <v>8.6199999999999999E-2</v>
      </c>
      <c r="M453" s="25">
        <f t="shared" si="495"/>
        <v>4.0280373831775698E-2</v>
      </c>
      <c r="R453" s="8">
        <f t="shared" si="503"/>
        <v>0</v>
      </c>
      <c r="U453" s="8">
        <f t="shared" si="504"/>
        <v>0</v>
      </c>
      <c r="X453" s="8">
        <f t="shared" si="505"/>
        <v>0</v>
      </c>
      <c r="AA453" s="8">
        <f t="shared" si="506"/>
        <v>0</v>
      </c>
      <c r="AD453" s="8">
        <f t="shared" si="507"/>
        <v>0</v>
      </c>
      <c r="AG453" s="8">
        <f t="shared" si="508"/>
        <v>0</v>
      </c>
      <c r="AJ453" s="1">
        <v>123</v>
      </c>
      <c r="AK453" s="8">
        <v>1649</v>
      </c>
      <c r="AQ453" s="40">
        <f t="shared" si="496"/>
        <v>0</v>
      </c>
      <c r="AR453" s="40">
        <f t="shared" si="509"/>
        <v>0</v>
      </c>
      <c r="AS453" s="40">
        <f t="shared" si="497"/>
        <v>0</v>
      </c>
      <c r="AT453" s="41">
        <f t="shared" si="510"/>
        <v>0</v>
      </c>
      <c r="AU453" s="49"/>
      <c r="AV453" s="50">
        <f t="shared" si="498"/>
        <v>0</v>
      </c>
      <c r="AW453" s="51"/>
      <c r="AX453" s="51">
        <f t="shared" si="511"/>
        <v>0</v>
      </c>
      <c r="AY453" s="50">
        <f t="shared" si="499"/>
        <v>0</v>
      </c>
      <c r="AZ453" s="51"/>
      <c r="BA453" s="51">
        <f t="shared" si="512"/>
        <v>0</v>
      </c>
      <c r="BB453" s="50">
        <f t="shared" si="500"/>
        <v>0</v>
      </c>
      <c r="BC453" s="51"/>
      <c r="BD453" s="51">
        <f t="shared" si="513"/>
        <v>0</v>
      </c>
      <c r="BE453" s="50">
        <f t="shared" si="501"/>
        <v>0</v>
      </c>
      <c r="BF453" s="51"/>
      <c r="BG453" s="51">
        <f t="shared" si="514"/>
        <v>0</v>
      </c>
      <c r="BH453" s="50">
        <f t="shared" si="502"/>
        <v>0</v>
      </c>
      <c r="BS453" s="106">
        <f t="shared" si="515"/>
        <v>0</v>
      </c>
      <c r="BT453" s="111">
        <f t="shared" si="516"/>
        <v>0</v>
      </c>
      <c r="BU453" s="111">
        <f t="shared" si="517"/>
        <v>0</v>
      </c>
      <c r="BV453" s="111">
        <f t="shared" si="518"/>
        <v>0</v>
      </c>
      <c r="BW453" s="111">
        <f t="shared" si="519"/>
        <v>0</v>
      </c>
      <c r="BX453" s="111">
        <f t="shared" si="520"/>
        <v>0</v>
      </c>
      <c r="BY453" s="111">
        <f t="shared" si="521"/>
        <v>0</v>
      </c>
      <c r="BZ453" s="111">
        <f t="shared" si="522"/>
        <v>0</v>
      </c>
      <c r="CA453" s="115">
        <f t="shared" si="523"/>
        <v>0</v>
      </c>
    </row>
    <row r="454" spans="2:87" x14ac:dyDescent="0.25">
      <c r="C454" s="10" t="s">
        <v>34</v>
      </c>
      <c r="E454" s="1">
        <f t="shared" si="491"/>
        <v>0</v>
      </c>
      <c r="G454" s="8">
        <f t="shared" si="492"/>
        <v>0</v>
      </c>
      <c r="I454" s="25">
        <f t="shared" si="493"/>
        <v>0</v>
      </c>
      <c r="J454" s="1">
        <v>8.7599999999999997E-2</v>
      </c>
      <c r="K454" s="18">
        <f t="shared" si="494"/>
        <v>4.0934579439252335E-2</v>
      </c>
      <c r="L454" s="1">
        <v>8.4900000000000003E-2</v>
      </c>
      <c r="M454" s="25">
        <f t="shared" si="495"/>
        <v>3.9672897196261679E-2</v>
      </c>
      <c r="R454" s="8">
        <f t="shared" si="503"/>
        <v>0</v>
      </c>
      <c r="U454" s="8">
        <f t="shared" si="504"/>
        <v>0</v>
      </c>
      <c r="X454" s="8">
        <f t="shared" si="505"/>
        <v>0</v>
      </c>
      <c r="AA454" s="8">
        <f t="shared" si="506"/>
        <v>0</v>
      </c>
      <c r="AD454" s="8">
        <f t="shared" si="507"/>
        <v>0</v>
      </c>
      <c r="AG454" s="8">
        <f t="shared" si="508"/>
        <v>0</v>
      </c>
      <c r="AJ454" s="1">
        <v>123</v>
      </c>
      <c r="AK454" s="8">
        <v>1648</v>
      </c>
      <c r="AQ454" s="40">
        <f t="shared" si="496"/>
        <v>0</v>
      </c>
      <c r="AR454" s="40">
        <f t="shared" si="509"/>
        <v>0</v>
      </c>
      <c r="AS454" s="40">
        <f t="shared" si="497"/>
        <v>0</v>
      </c>
      <c r="AT454" s="41">
        <f t="shared" si="510"/>
        <v>0</v>
      </c>
      <c r="AU454" s="49"/>
      <c r="AV454" s="50">
        <f t="shared" si="498"/>
        <v>0</v>
      </c>
      <c r="AW454" s="51"/>
      <c r="AX454" s="51">
        <f t="shared" si="511"/>
        <v>0</v>
      </c>
      <c r="AY454" s="50">
        <f t="shared" si="499"/>
        <v>0</v>
      </c>
      <c r="AZ454" s="51"/>
      <c r="BA454" s="51">
        <f t="shared" si="512"/>
        <v>0</v>
      </c>
      <c r="BB454" s="50">
        <f t="shared" si="500"/>
        <v>0</v>
      </c>
      <c r="BC454" s="51"/>
      <c r="BD454" s="51">
        <f t="shared" si="513"/>
        <v>0</v>
      </c>
      <c r="BE454" s="50">
        <f t="shared" si="501"/>
        <v>0</v>
      </c>
      <c r="BF454" s="51"/>
      <c r="BG454" s="51">
        <f t="shared" si="514"/>
        <v>0</v>
      </c>
      <c r="BH454" s="50">
        <f t="shared" si="502"/>
        <v>0</v>
      </c>
      <c r="BS454" s="106">
        <f t="shared" si="515"/>
        <v>0</v>
      </c>
      <c r="BT454" s="111">
        <f t="shared" si="516"/>
        <v>0</v>
      </c>
      <c r="BU454" s="111">
        <f t="shared" si="517"/>
        <v>0</v>
      </c>
      <c r="BV454" s="111">
        <f t="shared" si="518"/>
        <v>0</v>
      </c>
      <c r="BW454" s="111">
        <f t="shared" si="519"/>
        <v>0</v>
      </c>
      <c r="BX454" s="111">
        <f t="shared" si="520"/>
        <v>0</v>
      </c>
      <c r="BY454" s="111">
        <f t="shared" si="521"/>
        <v>0</v>
      </c>
      <c r="BZ454" s="111">
        <f t="shared" si="522"/>
        <v>0</v>
      </c>
      <c r="CA454" s="115">
        <f t="shared" si="523"/>
        <v>0</v>
      </c>
    </row>
    <row r="455" spans="2:87" x14ac:dyDescent="0.25">
      <c r="C455" s="10" t="s">
        <v>29</v>
      </c>
      <c r="E455" s="1">
        <f t="shared" si="491"/>
        <v>0</v>
      </c>
      <c r="G455" s="8">
        <f t="shared" si="492"/>
        <v>0</v>
      </c>
      <c r="I455" s="25">
        <f t="shared" si="493"/>
        <v>0</v>
      </c>
      <c r="K455" s="18">
        <f t="shared" si="494"/>
        <v>0</v>
      </c>
      <c r="M455" s="25">
        <f t="shared" si="495"/>
        <v>0</v>
      </c>
      <c r="R455" s="8">
        <f t="shared" si="503"/>
        <v>0</v>
      </c>
      <c r="U455" s="8">
        <f t="shared" si="504"/>
        <v>0</v>
      </c>
      <c r="X455" s="8">
        <f t="shared" si="505"/>
        <v>0</v>
      </c>
      <c r="AA455" s="8">
        <f t="shared" si="506"/>
        <v>0</v>
      </c>
      <c r="AD455" s="8">
        <f t="shared" si="507"/>
        <v>0</v>
      </c>
      <c r="AG455" s="8">
        <f t="shared" si="508"/>
        <v>0</v>
      </c>
      <c r="AQ455" s="40">
        <f t="shared" si="496"/>
        <v>0</v>
      </c>
      <c r="AR455" s="40">
        <f t="shared" si="509"/>
        <v>0</v>
      </c>
      <c r="AS455" s="40">
        <f t="shared" si="497"/>
        <v>0</v>
      </c>
      <c r="AT455" s="41">
        <f t="shared" si="510"/>
        <v>0</v>
      </c>
      <c r="AU455" s="49"/>
      <c r="AV455" s="50">
        <f t="shared" si="498"/>
        <v>0</v>
      </c>
      <c r="AW455" s="51"/>
      <c r="AX455" s="51">
        <f t="shared" si="511"/>
        <v>0</v>
      </c>
      <c r="AY455" s="50">
        <f t="shared" si="499"/>
        <v>0</v>
      </c>
      <c r="AZ455" s="51"/>
      <c r="BA455" s="51">
        <f t="shared" si="512"/>
        <v>0</v>
      </c>
      <c r="BB455" s="50">
        <f t="shared" si="500"/>
        <v>0</v>
      </c>
      <c r="BC455" s="51"/>
      <c r="BD455" s="51">
        <f t="shared" si="513"/>
        <v>0</v>
      </c>
      <c r="BE455" s="50">
        <f t="shared" si="501"/>
        <v>0</v>
      </c>
      <c r="BF455" s="51"/>
      <c r="BG455" s="51">
        <f t="shared" si="514"/>
        <v>0</v>
      </c>
      <c r="BH455" s="50">
        <f t="shared" si="502"/>
        <v>0</v>
      </c>
      <c r="BS455" s="106">
        <f t="shared" si="515"/>
        <v>0</v>
      </c>
      <c r="BT455" s="111">
        <f t="shared" si="516"/>
        <v>0</v>
      </c>
      <c r="BU455" s="111">
        <f t="shared" si="517"/>
        <v>0</v>
      </c>
      <c r="BV455" s="111">
        <f t="shared" si="518"/>
        <v>0</v>
      </c>
      <c r="BW455" s="111">
        <f t="shared" si="519"/>
        <v>0</v>
      </c>
      <c r="BX455" s="111">
        <f t="shared" si="520"/>
        <v>0</v>
      </c>
      <c r="BY455" s="111">
        <f t="shared" si="521"/>
        <v>0</v>
      </c>
      <c r="BZ455" s="111">
        <f t="shared" si="522"/>
        <v>0</v>
      </c>
      <c r="CA455" s="115">
        <f t="shared" si="523"/>
        <v>0</v>
      </c>
    </row>
    <row r="456" spans="2:87" x14ac:dyDescent="0.25">
      <c r="C456" s="10" t="s">
        <v>30</v>
      </c>
      <c r="E456" s="1">
        <f t="shared" si="491"/>
        <v>0</v>
      </c>
      <c r="G456" s="8">
        <f t="shared" si="492"/>
        <v>0</v>
      </c>
      <c r="I456" s="25">
        <f t="shared" si="493"/>
        <v>0</v>
      </c>
      <c r="K456" s="18">
        <f t="shared" si="494"/>
        <v>0</v>
      </c>
      <c r="M456" s="25">
        <f t="shared" si="495"/>
        <v>0</v>
      </c>
      <c r="R456" s="8">
        <f t="shared" si="503"/>
        <v>0</v>
      </c>
      <c r="U456" s="8">
        <f t="shared" si="504"/>
        <v>0</v>
      </c>
      <c r="X456" s="8">
        <f t="shared" si="505"/>
        <v>0</v>
      </c>
      <c r="AA456" s="8">
        <f t="shared" si="506"/>
        <v>0</v>
      </c>
      <c r="AD456" s="8">
        <f t="shared" si="507"/>
        <v>0</v>
      </c>
      <c r="AG456" s="8">
        <f t="shared" si="508"/>
        <v>0</v>
      </c>
      <c r="AQ456" s="40">
        <f t="shared" si="496"/>
        <v>0</v>
      </c>
      <c r="AR456" s="40">
        <f t="shared" si="509"/>
        <v>0</v>
      </c>
      <c r="AS456" s="40">
        <f t="shared" si="497"/>
        <v>0</v>
      </c>
      <c r="AT456" s="41">
        <f t="shared" si="510"/>
        <v>0</v>
      </c>
      <c r="AU456" s="49"/>
      <c r="AV456" s="50">
        <f t="shared" si="498"/>
        <v>0</v>
      </c>
      <c r="AW456" s="51"/>
      <c r="AX456" s="51">
        <f t="shared" si="511"/>
        <v>0</v>
      </c>
      <c r="AY456" s="50">
        <f t="shared" si="499"/>
        <v>0</v>
      </c>
      <c r="AZ456" s="51"/>
      <c r="BA456" s="51">
        <f t="shared" si="512"/>
        <v>0</v>
      </c>
      <c r="BB456" s="50">
        <f t="shared" si="500"/>
        <v>0</v>
      </c>
      <c r="BC456" s="51"/>
      <c r="BD456" s="51">
        <f t="shared" si="513"/>
        <v>0</v>
      </c>
      <c r="BE456" s="50">
        <f t="shared" si="501"/>
        <v>0</v>
      </c>
      <c r="BF456" s="51"/>
      <c r="BG456" s="51">
        <f t="shared" si="514"/>
        <v>0</v>
      </c>
      <c r="BH456" s="50">
        <f t="shared" si="502"/>
        <v>0</v>
      </c>
      <c r="BS456" s="106">
        <f t="shared" si="515"/>
        <v>0</v>
      </c>
      <c r="BT456" s="111">
        <f t="shared" si="516"/>
        <v>0</v>
      </c>
      <c r="BU456" s="111">
        <f t="shared" si="517"/>
        <v>0</v>
      </c>
      <c r="BV456" s="111">
        <f t="shared" si="518"/>
        <v>0</v>
      </c>
      <c r="BW456" s="111">
        <f t="shared" si="519"/>
        <v>0</v>
      </c>
      <c r="BX456" s="111">
        <f t="shared" si="520"/>
        <v>0</v>
      </c>
      <c r="BY456" s="111">
        <f t="shared" si="521"/>
        <v>0</v>
      </c>
      <c r="BZ456" s="111">
        <f t="shared" si="522"/>
        <v>0</v>
      </c>
      <c r="CA456" s="115">
        <f t="shared" si="523"/>
        <v>0</v>
      </c>
    </row>
    <row r="457" spans="2:87" x14ac:dyDescent="0.25">
      <c r="C457" s="10" t="s">
        <v>10</v>
      </c>
      <c r="E457" s="1">
        <f t="shared" si="491"/>
        <v>0</v>
      </c>
      <c r="G457" s="8">
        <f t="shared" si="492"/>
        <v>0</v>
      </c>
      <c r="I457" s="25">
        <f t="shared" si="493"/>
        <v>0</v>
      </c>
      <c r="K457" s="18">
        <f t="shared" si="494"/>
        <v>0</v>
      </c>
      <c r="M457" s="25">
        <f t="shared" si="495"/>
        <v>0</v>
      </c>
      <c r="R457" s="8">
        <f t="shared" si="503"/>
        <v>0</v>
      </c>
      <c r="U457" s="8">
        <f t="shared" si="504"/>
        <v>0</v>
      </c>
      <c r="X457" s="8">
        <f t="shared" si="505"/>
        <v>0</v>
      </c>
      <c r="AA457" s="8">
        <f t="shared" si="506"/>
        <v>0</v>
      </c>
      <c r="AD457" s="8">
        <f t="shared" si="507"/>
        <v>0</v>
      </c>
      <c r="AG457" s="8">
        <f t="shared" si="508"/>
        <v>0</v>
      </c>
      <c r="AQ457" s="40">
        <f t="shared" si="496"/>
        <v>0</v>
      </c>
      <c r="AR457" s="40">
        <f t="shared" si="509"/>
        <v>0</v>
      </c>
      <c r="AS457" s="40">
        <f t="shared" si="497"/>
        <v>0</v>
      </c>
      <c r="AT457" s="41">
        <f t="shared" si="510"/>
        <v>0</v>
      </c>
      <c r="AU457" s="49"/>
      <c r="AV457" s="50">
        <f t="shared" si="498"/>
        <v>0</v>
      </c>
      <c r="AW457" s="51"/>
      <c r="AX457" s="51">
        <f t="shared" si="511"/>
        <v>0</v>
      </c>
      <c r="AY457" s="50">
        <f t="shared" si="499"/>
        <v>0</v>
      </c>
      <c r="AZ457" s="51"/>
      <c r="BA457" s="51">
        <f t="shared" si="512"/>
        <v>0</v>
      </c>
      <c r="BB457" s="50">
        <f t="shared" si="500"/>
        <v>0</v>
      </c>
      <c r="BC457" s="51"/>
      <c r="BD457" s="51">
        <f t="shared" si="513"/>
        <v>0</v>
      </c>
      <c r="BE457" s="50">
        <f t="shared" si="501"/>
        <v>0</v>
      </c>
      <c r="BF457" s="51"/>
      <c r="BG457" s="51">
        <f t="shared" si="514"/>
        <v>0</v>
      </c>
      <c r="BH457" s="50">
        <f t="shared" si="502"/>
        <v>0</v>
      </c>
      <c r="BS457" s="106">
        <f t="shared" si="515"/>
        <v>0</v>
      </c>
      <c r="BT457" s="111">
        <f t="shared" si="516"/>
        <v>0</v>
      </c>
      <c r="BU457" s="111">
        <f t="shared" si="517"/>
        <v>0</v>
      </c>
      <c r="BV457" s="111">
        <f t="shared" si="518"/>
        <v>0</v>
      </c>
      <c r="BW457" s="111">
        <f t="shared" si="519"/>
        <v>0</v>
      </c>
      <c r="BX457" s="111">
        <f t="shared" si="520"/>
        <v>0</v>
      </c>
      <c r="BY457" s="111">
        <f t="shared" si="521"/>
        <v>0</v>
      </c>
      <c r="BZ457" s="111">
        <f t="shared" si="522"/>
        <v>0</v>
      </c>
      <c r="CA457" s="115">
        <f t="shared" si="523"/>
        <v>0</v>
      </c>
    </row>
    <row r="458" spans="2:87" x14ac:dyDescent="0.25">
      <c r="C458" s="10" t="s">
        <v>35</v>
      </c>
      <c r="E458" s="1">
        <f t="shared" ref="E458:E459" si="573">(D458/1000)/Rtst1</f>
        <v>0</v>
      </c>
      <c r="G458" s="8">
        <f t="shared" ref="G458:G459" si="574">(F458/1000)/Rtst1</f>
        <v>0</v>
      </c>
      <c r="I458" s="25">
        <f t="shared" ref="I458:I459" si="575">H458/Rtst2</f>
        <v>0</v>
      </c>
      <c r="K458" s="18">
        <f t="shared" ref="K458:K459" si="576">J458/Rtst3</f>
        <v>0</v>
      </c>
      <c r="M458" s="25">
        <f t="shared" ref="M458:M459" si="577">L458/Rtst3</f>
        <v>0</v>
      </c>
      <c r="R458" s="8">
        <f t="shared" si="503"/>
        <v>0</v>
      </c>
      <c r="U458" s="8">
        <f t="shared" si="504"/>
        <v>0</v>
      </c>
      <c r="X458" s="8">
        <f t="shared" si="505"/>
        <v>0</v>
      </c>
      <c r="AA458" s="8">
        <f t="shared" si="506"/>
        <v>0</v>
      </c>
      <c r="AD458" s="8">
        <f t="shared" si="507"/>
        <v>0</v>
      </c>
      <c r="AG458" s="8">
        <f t="shared" si="508"/>
        <v>0</v>
      </c>
      <c r="AQ458" s="40">
        <f t="shared" ref="AQ458:AQ459" si="578">(AP458/Rtst11)*1000</f>
        <v>0</v>
      </c>
      <c r="AR458" s="40">
        <f t="shared" si="509"/>
        <v>0</v>
      </c>
      <c r="AS458" s="40">
        <f t="shared" si="497"/>
        <v>0</v>
      </c>
      <c r="AT458" s="41">
        <f t="shared" si="510"/>
        <v>0</v>
      </c>
      <c r="AU458" s="49"/>
      <c r="AV458" s="50">
        <f t="shared" ref="AV458:AV459" si="579">AU458/Rtst12</f>
        <v>0</v>
      </c>
      <c r="AW458" s="51"/>
      <c r="AX458" s="51">
        <f t="shared" si="511"/>
        <v>0</v>
      </c>
      <c r="AY458" s="50">
        <f t="shared" ref="AY458:AY459" si="580">AX458/Rtst12</f>
        <v>0</v>
      </c>
      <c r="AZ458" s="51"/>
      <c r="BA458" s="51">
        <f t="shared" si="512"/>
        <v>0</v>
      </c>
      <c r="BB458" s="50">
        <f t="shared" ref="BB458:BB459" si="581">BA458/Rtst12</f>
        <v>0</v>
      </c>
      <c r="BC458" s="51"/>
      <c r="BD458" s="51">
        <f t="shared" si="513"/>
        <v>0</v>
      </c>
      <c r="BE458" s="50">
        <f t="shared" ref="BE458:BE459" si="582">BD458/Rtst12</f>
        <v>0</v>
      </c>
      <c r="BF458" s="51"/>
      <c r="BG458" s="51">
        <f t="shared" si="514"/>
        <v>0</v>
      </c>
      <c r="BH458" s="50">
        <f t="shared" ref="BH458:BH459" si="583">BG458/Rtst12</f>
        <v>0</v>
      </c>
      <c r="BS458" s="106">
        <f t="shared" si="515"/>
        <v>0</v>
      </c>
      <c r="BT458" s="111">
        <f t="shared" si="516"/>
        <v>0</v>
      </c>
      <c r="BU458" s="111">
        <f t="shared" si="517"/>
        <v>0</v>
      </c>
      <c r="BV458" s="111">
        <f t="shared" si="518"/>
        <v>0</v>
      </c>
      <c r="BW458" s="111">
        <f t="shared" si="519"/>
        <v>0</v>
      </c>
      <c r="BX458" s="111">
        <f t="shared" si="520"/>
        <v>0</v>
      </c>
      <c r="BY458" s="111">
        <f t="shared" si="521"/>
        <v>0</v>
      </c>
      <c r="BZ458" s="111">
        <f t="shared" si="522"/>
        <v>0</v>
      </c>
      <c r="CA458" s="115">
        <f t="shared" si="523"/>
        <v>0</v>
      </c>
    </row>
    <row r="459" spans="2:87" x14ac:dyDescent="0.25">
      <c r="C459" s="10" t="s">
        <v>36</v>
      </c>
      <c r="E459" s="1">
        <f t="shared" si="573"/>
        <v>0</v>
      </c>
      <c r="G459" s="8">
        <f t="shared" si="574"/>
        <v>0</v>
      </c>
      <c r="I459" s="25">
        <f t="shared" si="575"/>
        <v>0</v>
      </c>
      <c r="J459" s="1">
        <v>5.1200000000000002E-2</v>
      </c>
      <c r="K459" s="18">
        <f t="shared" si="576"/>
        <v>2.3925233644859812E-2</v>
      </c>
      <c r="M459" s="25">
        <f t="shared" si="577"/>
        <v>0</v>
      </c>
      <c r="R459" s="8">
        <f t="shared" ref="R459" si="584">P459-Q459</f>
        <v>0</v>
      </c>
      <c r="U459" s="8">
        <f t="shared" ref="U459" si="585">S459-T459</f>
        <v>0</v>
      </c>
      <c r="X459" s="8">
        <f t="shared" ref="X459" si="586">V459-W459</f>
        <v>0</v>
      </c>
      <c r="AA459" s="8">
        <f t="shared" ref="AA459" si="587">(Y459+Z459)/2</f>
        <v>0</v>
      </c>
      <c r="AD459" s="8">
        <f t="shared" ref="AD459" si="588">(AB459+AC459)/2</f>
        <v>0</v>
      </c>
      <c r="AG459" s="8">
        <f t="shared" ref="AG459" si="589">(AE459+AF459)/2</f>
        <v>0</v>
      </c>
      <c r="AQ459" s="40">
        <f t="shared" si="578"/>
        <v>0</v>
      </c>
      <c r="AR459" s="40">
        <f t="shared" ref="AR459" si="590">(AQ459/144)*1000</f>
        <v>0</v>
      </c>
      <c r="AS459" s="40">
        <f t="shared" si="497"/>
        <v>0</v>
      </c>
      <c r="AT459" s="41">
        <f t="shared" ref="AT459" si="591">(AS459/144)*1000</f>
        <v>0</v>
      </c>
      <c r="AU459" s="49"/>
      <c r="AV459" s="50">
        <f t="shared" si="579"/>
        <v>0</v>
      </c>
      <c r="AW459" s="51"/>
      <c r="AX459" s="51">
        <f t="shared" ref="AX459" si="592">AW459-AU459</f>
        <v>0</v>
      </c>
      <c r="AY459" s="50">
        <f t="shared" si="580"/>
        <v>0</v>
      </c>
      <c r="AZ459" s="51"/>
      <c r="BA459" s="51">
        <f t="shared" ref="BA459" si="593">AZ459-AU459</f>
        <v>0</v>
      </c>
      <c r="BB459" s="50">
        <f t="shared" si="581"/>
        <v>0</v>
      </c>
      <c r="BC459" s="51"/>
      <c r="BD459" s="51">
        <f t="shared" ref="BD459" si="594">BC459-AU459</f>
        <v>0</v>
      </c>
      <c r="BE459" s="50">
        <f t="shared" si="582"/>
        <v>0</v>
      </c>
      <c r="BF459" s="51"/>
      <c r="BG459" s="51">
        <f t="shared" ref="BG459" si="595">BF459-AU459</f>
        <v>0</v>
      </c>
      <c r="BH459" s="50">
        <f t="shared" si="583"/>
        <v>0</v>
      </c>
      <c r="BS459" s="106">
        <f t="shared" ref="BS459" si="596">(BM459-BL459)/2</f>
        <v>0</v>
      </c>
      <c r="BT459" s="111">
        <f t="shared" ref="BT459" si="597">BN459-BM459</f>
        <v>0</v>
      </c>
      <c r="BU459" s="111">
        <f t="shared" ref="BU459" si="598">BS459+BT459</f>
        <v>0</v>
      </c>
      <c r="BV459" s="111">
        <f t="shared" ref="BV459" si="599">BO459-BM459</f>
        <v>0</v>
      </c>
      <c r="BW459" s="111">
        <f t="shared" ref="BW459" si="600">BV459+BS459</f>
        <v>0</v>
      </c>
      <c r="BX459" s="111">
        <f t="shared" ref="BX459" si="601">BQ459-BP459</f>
        <v>0</v>
      </c>
      <c r="BY459" s="111">
        <f t="shared" ref="BY459" si="602">BP459-BX459</f>
        <v>0</v>
      </c>
      <c r="BZ459" s="111">
        <f t="shared" ref="BZ459" si="603">BX459-(4*BS459)</f>
        <v>0</v>
      </c>
      <c r="CA459" s="115">
        <f t="shared" ref="CA459" si="604">BR459-BQ459</f>
        <v>0</v>
      </c>
    </row>
  </sheetData>
  <mergeCells count="46">
    <mergeCell ref="BJ2:BR2"/>
    <mergeCell ref="BS2:CA2"/>
    <mergeCell ref="AU1:BF1"/>
    <mergeCell ref="AU2:AV2"/>
    <mergeCell ref="AW2:AY2"/>
    <mergeCell ref="AZ2:BB2"/>
    <mergeCell ref="BC2:BE2"/>
    <mergeCell ref="BF2:BH2"/>
    <mergeCell ref="BI1:CI1"/>
    <mergeCell ref="CB2:CI2"/>
    <mergeCell ref="AH2:AI2"/>
    <mergeCell ref="AH1:AM1"/>
    <mergeCell ref="AJ2:AK2"/>
    <mergeCell ref="AL2:AM2"/>
    <mergeCell ref="AN7:AO7"/>
    <mergeCell ref="AN1:AO1"/>
    <mergeCell ref="AN2:AO2"/>
    <mergeCell ref="P2:R2"/>
    <mergeCell ref="Y1:AG1"/>
    <mergeCell ref="Y2:AA2"/>
    <mergeCell ref="AB2:AD2"/>
    <mergeCell ref="AE2:AG2"/>
    <mergeCell ref="A9:C9"/>
    <mergeCell ref="D2:E2"/>
    <mergeCell ref="F2:G2"/>
    <mergeCell ref="A5:C5"/>
    <mergeCell ref="A7:C7"/>
    <mergeCell ref="A6:C6"/>
    <mergeCell ref="A4:C4"/>
    <mergeCell ref="A8:C8"/>
    <mergeCell ref="AP1:AT1"/>
    <mergeCell ref="AP2:AT2"/>
    <mergeCell ref="A1:C1"/>
    <mergeCell ref="H1:I1"/>
    <mergeCell ref="N1:O1"/>
    <mergeCell ref="N2:O2"/>
    <mergeCell ref="H2:I2"/>
    <mergeCell ref="J1:M1"/>
    <mergeCell ref="J2:K2"/>
    <mergeCell ref="L2:M2"/>
    <mergeCell ref="S1:U1"/>
    <mergeCell ref="S2:U2"/>
    <mergeCell ref="V1:X1"/>
    <mergeCell ref="V2:X2"/>
    <mergeCell ref="D1:G1"/>
    <mergeCell ref="P1:R1"/>
  </mergeCells>
  <pageMargins left="0.7" right="0.7" top="0.75" bottom="0.75" header="0.3" footer="0.3"/>
  <pageSetup orientation="portrait" r:id="rId1"/>
  <ignoredErrors>
    <ignoredError sqref="AS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202" zoomScale="60" zoomScaleNormal="100" workbookViewId="0">
      <selection activeCell="P687" sqref="P687"/>
    </sheetView>
  </sheetViews>
  <sheetFormatPr defaultRowHeight="15" x14ac:dyDescent="0.25"/>
  <sheetData/>
  <dataConsolidate function="countNums"/>
  <pageMargins left="0.7" right="0.7" top="0.75" bottom="0.75" header="0.3" footer="0.3"/>
  <pageSetup scale="76" orientation="portrait" r:id="rId1"/>
  <rowBreaks count="11" manualBreakCount="11">
    <brk id="59" max="16383" man="1"/>
    <brk id="117" max="16383" man="1"/>
    <brk id="175" max="16383" man="1"/>
    <brk id="232" max="16383" man="1"/>
    <brk id="290" max="16383" man="1"/>
    <brk id="348" max="16383" man="1"/>
    <brk id="406" max="16383" man="1"/>
    <brk id="464" max="16383" man="1"/>
    <brk id="522" max="16383" man="1"/>
    <brk id="580" max="16383" man="1"/>
    <brk id="6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workbookViewId="0">
      <pane xSplit="3" ySplit="7" topLeftCell="Z23" activePane="bottomRight" state="frozen"/>
      <selection pane="topRight" activeCell="D1" sqref="D1"/>
      <selection pane="bottomLeft" activeCell="A8" sqref="A8"/>
      <selection pane="bottomRight" activeCell="AK50" sqref="AK50"/>
    </sheetView>
  </sheetViews>
  <sheetFormatPr defaultRowHeight="15" x14ac:dyDescent="0.25"/>
  <sheetData>
    <row r="1" spans="1:42" s="55" customFormat="1" ht="18" x14ac:dyDescent="0.25">
      <c r="A1" s="126" t="s">
        <v>95</v>
      </c>
      <c r="B1" s="126"/>
      <c r="C1" s="140"/>
      <c r="D1" s="124" t="s">
        <v>102</v>
      </c>
      <c r="E1" s="124"/>
      <c r="F1" s="124"/>
      <c r="G1" s="124"/>
      <c r="H1" s="124"/>
      <c r="I1" s="125"/>
      <c r="J1" s="124" t="s">
        <v>104</v>
      </c>
      <c r="K1" s="124"/>
      <c r="L1" s="124"/>
      <c r="M1" s="124"/>
      <c r="N1" s="124"/>
      <c r="O1" s="125"/>
      <c r="P1" s="124" t="s">
        <v>102</v>
      </c>
      <c r="Q1" s="124"/>
      <c r="R1" s="124"/>
      <c r="S1" s="124"/>
      <c r="T1" s="124"/>
      <c r="U1" s="125"/>
      <c r="V1" s="123" t="s">
        <v>105</v>
      </c>
      <c r="W1" s="124"/>
      <c r="X1" s="124"/>
      <c r="Y1" s="124"/>
      <c r="Z1" s="124"/>
      <c r="AA1" s="124"/>
      <c r="AB1" s="125"/>
      <c r="AC1" s="123" t="s">
        <v>129</v>
      </c>
      <c r="AD1" s="124"/>
      <c r="AE1" s="124"/>
      <c r="AF1" s="124"/>
      <c r="AG1" s="124"/>
      <c r="AH1" s="124"/>
      <c r="AI1" s="125"/>
      <c r="AJ1" s="123" t="s">
        <v>131</v>
      </c>
      <c r="AK1" s="124"/>
      <c r="AL1" s="124"/>
      <c r="AM1" s="124"/>
      <c r="AN1" s="124"/>
      <c r="AO1" s="124"/>
      <c r="AP1" s="125"/>
    </row>
    <row r="2" spans="1:42" s="55" customFormat="1" ht="18" x14ac:dyDescent="0.25">
      <c r="A2" s="4"/>
      <c r="B2" s="4"/>
      <c r="C2" s="9"/>
      <c r="D2" s="123" t="s">
        <v>103</v>
      </c>
      <c r="E2" s="124"/>
      <c r="F2" s="124"/>
      <c r="G2" s="124"/>
      <c r="H2" s="124"/>
      <c r="I2" s="125"/>
      <c r="J2" s="123" t="s">
        <v>103</v>
      </c>
      <c r="K2" s="124"/>
      <c r="L2" s="124"/>
      <c r="M2" s="124"/>
      <c r="N2" s="124"/>
      <c r="O2" s="125"/>
      <c r="P2" s="123" t="s">
        <v>103</v>
      </c>
      <c r="Q2" s="124"/>
      <c r="R2" s="124"/>
      <c r="S2" s="124"/>
      <c r="T2" s="124"/>
      <c r="U2" s="125"/>
      <c r="V2" s="53" t="s">
        <v>106</v>
      </c>
      <c r="W2" s="54" t="s">
        <v>106</v>
      </c>
      <c r="X2" s="54" t="s">
        <v>109</v>
      </c>
      <c r="Y2" s="54" t="s">
        <v>123</v>
      </c>
      <c r="Z2" s="124" t="s">
        <v>117</v>
      </c>
      <c r="AA2" s="124"/>
      <c r="AB2" s="125"/>
      <c r="AC2" s="53" t="s">
        <v>106</v>
      </c>
      <c r="AD2" s="54" t="s">
        <v>106</v>
      </c>
      <c r="AE2" s="54" t="s">
        <v>109</v>
      </c>
      <c r="AF2" s="54" t="s">
        <v>123</v>
      </c>
      <c r="AG2" s="124" t="s">
        <v>117</v>
      </c>
      <c r="AH2" s="124"/>
      <c r="AI2" s="125"/>
      <c r="AJ2" s="87" t="s">
        <v>106</v>
      </c>
      <c r="AK2" s="88" t="s">
        <v>106</v>
      </c>
      <c r="AL2" s="88" t="s">
        <v>109</v>
      </c>
      <c r="AM2" s="88" t="s">
        <v>123</v>
      </c>
      <c r="AN2" s="124" t="s">
        <v>117</v>
      </c>
      <c r="AO2" s="124"/>
      <c r="AP2" s="125"/>
    </row>
    <row r="3" spans="1:42" s="16" customFormat="1" ht="18" x14ac:dyDescent="0.25">
      <c r="A3" s="141" t="s">
        <v>101</v>
      </c>
      <c r="B3" s="141"/>
      <c r="C3" s="142"/>
      <c r="D3" s="16">
        <v>1.5</v>
      </c>
      <c r="E3" s="16">
        <v>1.6</v>
      </c>
      <c r="F3" s="16">
        <v>1.7</v>
      </c>
      <c r="G3" s="16">
        <v>1.8</v>
      </c>
      <c r="H3" s="16">
        <v>1.9</v>
      </c>
      <c r="I3" s="17">
        <v>2</v>
      </c>
      <c r="J3" s="16">
        <v>1.5</v>
      </c>
      <c r="K3" s="16">
        <v>1.6</v>
      </c>
      <c r="L3" s="16">
        <v>1.7</v>
      </c>
      <c r="M3" s="16">
        <v>1.8</v>
      </c>
      <c r="N3" s="16">
        <v>1.9</v>
      </c>
      <c r="O3" s="17">
        <v>2</v>
      </c>
      <c r="P3" s="16">
        <v>1.5</v>
      </c>
      <c r="Q3" s="16">
        <v>1.6</v>
      </c>
      <c r="R3" s="16">
        <v>1.7</v>
      </c>
      <c r="S3" s="16">
        <v>1.8</v>
      </c>
      <c r="T3" s="16">
        <v>1.9</v>
      </c>
      <c r="U3" s="17">
        <v>2</v>
      </c>
      <c r="V3" s="86" t="s">
        <v>107</v>
      </c>
      <c r="W3" s="86" t="s">
        <v>113</v>
      </c>
      <c r="X3" s="19"/>
      <c r="Y3" s="16" t="s">
        <v>110</v>
      </c>
      <c r="Z3" s="16" t="s">
        <v>118</v>
      </c>
      <c r="AA3" s="16" t="s">
        <v>119</v>
      </c>
      <c r="AB3" s="22" t="s">
        <v>120</v>
      </c>
      <c r="AC3" s="86" t="s">
        <v>107</v>
      </c>
      <c r="AD3" s="86" t="s">
        <v>113</v>
      </c>
      <c r="AE3" s="19"/>
      <c r="AF3" s="16" t="s">
        <v>110</v>
      </c>
      <c r="AG3" s="16" t="s">
        <v>118</v>
      </c>
      <c r="AH3" s="16" t="s">
        <v>119</v>
      </c>
      <c r="AI3" s="22" t="s">
        <v>120</v>
      </c>
      <c r="AJ3" s="86" t="s">
        <v>107</v>
      </c>
      <c r="AK3" s="86" t="s">
        <v>113</v>
      </c>
      <c r="AL3" s="19"/>
      <c r="AM3" s="16" t="s">
        <v>110</v>
      </c>
      <c r="AN3" s="16" t="s">
        <v>132</v>
      </c>
      <c r="AO3" s="16" t="s">
        <v>119</v>
      </c>
      <c r="AP3" s="22" t="s">
        <v>120</v>
      </c>
    </row>
    <row r="4" spans="1:42" s="6" customFormat="1" x14ac:dyDescent="0.25">
      <c r="A4" s="130" t="s">
        <v>96</v>
      </c>
      <c r="B4" s="130"/>
      <c r="C4" s="131"/>
      <c r="D4" s="2" t="s">
        <v>100</v>
      </c>
      <c r="E4" s="33"/>
      <c r="F4" s="33"/>
      <c r="G4" s="33"/>
      <c r="H4" s="2"/>
      <c r="I4" s="56"/>
      <c r="J4" s="2" t="s">
        <v>100</v>
      </c>
      <c r="K4" s="33"/>
      <c r="L4" s="33"/>
      <c r="M4" s="33"/>
      <c r="N4" s="2"/>
      <c r="O4" s="56"/>
      <c r="P4" s="2" t="s">
        <v>100</v>
      </c>
      <c r="Q4" s="33"/>
      <c r="R4" s="33"/>
      <c r="S4" s="33"/>
      <c r="T4" s="2"/>
      <c r="U4" s="56"/>
      <c r="V4" s="33">
        <v>40669</v>
      </c>
      <c r="W4" s="33"/>
      <c r="X4" s="37"/>
      <c r="Y4" s="2"/>
      <c r="Z4" s="2"/>
      <c r="AA4" s="2"/>
      <c r="AB4" s="23"/>
      <c r="AC4" s="33">
        <v>40669</v>
      </c>
      <c r="AD4" s="33"/>
      <c r="AE4" s="37"/>
      <c r="AF4" s="2" t="s">
        <v>130</v>
      </c>
      <c r="AG4" s="2"/>
      <c r="AH4" s="2"/>
      <c r="AI4" s="23"/>
      <c r="AJ4" s="33">
        <v>40672</v>
      </c>
      <c r="AK4" s="33"/>
      <c r="AL4" s="37"/>
      <c r="AM4" s="2"/>
      <c r="AN4" s="2"/>
      <c r="AO4" s="2"/>
      <c r="AP4" s="23"/>
    </row>
    <row r="5" spans="1:42" s="6" customFormat="1" x14ac:dyDescent="0.25">
      <c r="A5" s="130" t="s">
        <v>97</v>
      </c>
      <c r="B5" s="130"/>
      <c r="C5" s="131"/>
      <c r="D5" s="2"/>
      <c r="E5" s="2"/>
      <c r="F5" s="2"/>
      <c r="G5" s="2"/>
      <c r="H5" s="2"/>
      <c r="I5" s="56"/>
      <c r="J5" s="2"/>
      <c r="K5" s="2"/>
      <c r="L5" s="2"/>
      <c r="M5" s="2"/>
      <c r="N5" s="2"/>
      <c r="O5" s="56"/>
      <c r="P5" s="2"/>
      <c r="Q5" s="2"/>
      <c r="R5" s="2"/>
      <c r="S5" s="2"/>
      <c r="T5" s="2"/>
      <c r="U5" s="56"/>
      <c r="V5" s="2"/>
      <c r="W5" s="2" t="s">
        <v>114</v>
      </c>
      <c r="X5" s="20"/>
      <c r="Y5" s="2" t="s">
        <v>111</v>
      </c>
      <c r="Z5" s="2" t="s">
        <v>121</v>
      </c>
      <c r="AA5" s="2" t="s">
        <v>125</v>
      </c>
      <c r="AB5" s="23" t="s">
        <v>126</v>
      </c>
      <c r="AC5" s="2"/>
      <c r="AD5" s="2" t="s">
        <v>114</v>
      </c>
      <c r="AE5" s="20"/>
      <c r="AF5" s="2" t="s">
        <v>111</v>
      </c>
      <c r="AG5" s="2" t="s">
        <v>121</v>
      </c>
      <c r="AH5" s="2" t="s">
        <v>125</v>
      </c>
      <c r="AI5" s="23" t="s">
        <v>126</v>
      </c>
      <c r="AJ5" s="2">
        <v>1.8</v>
      </c>
      <c r="AK5" s="2" t="s">
        <v>114</v>
      </c>
      <c r="AL5" s="20"/>
      <c r="AM5" s="2" t="s">
        <v>111</v>
      </c>
      <c r="AN5" s="2"/>
      <c r="AO5" s="2" t="s">
        <v>125</v>
      </c>
      <c r="AP5" s="23"/>
    </row>
    <row r="6" spans="1:42" s="6" customFormat="1" x14ac:dyDescent="0.25">
      <c r="A6" s="130" t="s">
        <v>98</v>
      </c>
      <c r="B6" s="130"/>
      <c r="C6" s="131"/>
      <c r="D6" s="2"/>
      <c r="E6" s="2"/>
      <c r="F6" s="2"/>
      <c r="G6" s="2"/>
      <c r="H6" s="2"/>
      <c r="I6" s="56"/>
      <c r="J6" s="2"/>
      <c r="K6" s="2"/>
      <c r="L6" s="2"/>
      <c r="M6" s="2"/>
      <c r="N6" s="2"/>
      <c r="O6" s="56"/>
      <c r="P6" s="2"/>
      <c r="Q6" s="2"/>
      <c r="R6" s="2"/>
      <c r="S6" s="2"/>
      <c r="T6" s="2"/>
      <c r="U6" s="56"/>
      <c r="V6" s="2"/>
      <c r="W6" s="2" t="s">
        <v>115</v>
      </c>
      <c r="X6" s="20"/>
      <c r="Y6" s="2" t="s">
        <v>112</v>
      </c>
      <c r="Z6" s="2" t="s">
        <v>124</v>
      </c>
      <c r="AA6" s="2" t="s">
        <v>124</v>
      </c>
      <c r="AB6" s="23" t="s">
        <v>127</v>
      </c>
      <c r="AC6" s="2" t="s">
        <v>107</v>
      </c>
      <c r="AD6" s="2" t="s">
        <v>115</v>
      </c>
      <c r="AE6" s="20"/>
      <c r="AF6" s="2" t="s">
        <v>112</v>
      </c>
      <c r="AG6" s="2" t="s">
        <v>124</v>
      </c>
      <c r="AH6" s="2" t="s">
        <v>124</v>
      </c>
      <c r="AI6" s="23" t="s">
        <v>127</v>
      </c>
      <c r="AJ6" s="2"/>
      <c r="AK6" s="2" t="s">
        <v>115</v>
      </c>
      <c r="AL6" s="20"/>
      <c r="AM6" s="2" t="s">
        <v>112</v>
      </c>
      <c r="AN6" s="2" t="s">
        <v>124</v>
      </c>
      <c r="AO6" s="2" t="s">
        <v>124</v>
      </c>
      <c r="AP6" s="23" t="s">
        <v>133</v>
      </c>
    </row>
    <row r="7" spans="1:42" s="13" customFormat="1" ht="18" x14ac:dyDescent="0.25">
      <c r="A7" s="128" t="s">
        <v>99</v>
      </c>
      <c r="B7" s="128"/>
      <c r="C7" s="129"/>
      <c r="D7" s="11"/>
      <c r="E7" s="11"/>
      <c r="F7" s="11"/>
      <c r="G7" s="11"/>
      <c r="H7" s="11"/>
      <c r="I7" s="12"/>
      <c r="J7" s="11"/>
      <c r="K7" s="11"/>
      <c r="L7" s="11"/>
      <c r="M7" s="11"/>
      <c r="N7" s="11"/>
      <c r="O7" s="12"/>
      <c r="P7" s="11"/>
      <c r="Q7" s="11"/>
      <c r="R7" s="11"/>
      <c r="S7" s="11"/>
      <c r="T7" s="11"/>
      <c r="U7" s="12"/>
      <c r="V7" s="11" t="s">
        <v>107</v>
      </c>
      <c r="W7" s="11" t="s">
        <v>116</v>
      </c>
      <c r="X7" s="21" t="s">
        <v>108</v>
      </c>
      <c r="Y7" s="11" t="s">
        <v>85</v>
      </c>
      <c r="Z7" s="11" t="s">
        <v>122</v>
      </c>
      <c r="AA7" s="11" t="s">
        <v>122</v>
      </c>
      <c r="AB7" s="24" t="s">
        <v>128</v>
      </c>
      <c r="AC7" s="11" t="s">
        <v>107</v>
      </c>
      <c r="AD7" s="11" t="s">
        <v>116</v>
      </c>
      <c r="AE7" s="21" t="s">
        <v>108</v>
      </c>
      <c r="AF7" s="11" t="s">
        <v>85</v>
      </c>
      <c r="AG7" s="11" t="s">
        <v>122</v>
      </c>
      <c r="AH7" s="11" t="s">
        <v>122</v>
      </c>
      <c r="AI7" s="24" t="s">
        <v>128</v>
      </c>
      <c r="AJ7" s="11" t="s">
        <v>107</v>
      </c>
      <c r="AK7" s="11" t="s">
        <v>116</v>
      </c>
      <c r="AL7" s="21" t="s">
        <v>108</v>
      </c>
      <c r="AM7" s="11" t="s">
        <v>85</v>
      </c>
      <c r="AN7" s="11" t="s">
        <v>122</v>
      </c>
      <c r="AO7" s="11" t="s">
        <v>122</v>
      </c>
      <c r="AP7" s="24" t="s">
        <v>128</v>
      </c>
    </row>
    <row r="8" spans="1:42" x14ac:dyDescent="0.25">
      <c r="A8" s="57"/>
      <c r="B8" s="58">
        <v>-50</v>
      </c>
      <c r="C8" s="59"/>
      <c r="D8" s="66">
        <v>2.82</v>
      </c>
      <c r="E8" s="67">
        <v>2.58</v>
      </c>
      <c r="F8" s="67">
        <v>2.38</v>
      </c>
      <c r="G8" s="67">
        <v>2.2200000000000002</v>
      </c>
      <c r="H8" s="67">
        <v>2.09</v>
      </c>
      <c r="I8" s="68">
        <v>1.98</v>
      </c>
      <c r="J8" s="75">
        <f t="shared" ref="J8:J25" si="0">D8/TunNorm</f>
        <v>1.1604938271604937</v>
      </c>
      <c r="K8" s="76">
        <f t="shared" ref="K8:K25" si="1">E8/TunNorm</f>
        <v>1.0617283950617284</v>
      </c>
      <c r="L8" s="76">
        <f t="shared" ref="L8:L25" si="2">F8/TunNorm</f>
        <v>0.97942386831275707</v>
      </c>
      <c r="M8" s="76">
        <f t="shared" ref="M8:M25" si="3">G8/TunNorm</f>
        <v>0.91358024691358031</v>
      </c>
      <c r="N8" s="76">
        <f t="shared" ref="N8:N25" si="4">H8/TunNorm</f>
        <v>0.86008230452674883</v>
      </c>
      <c r="O8" s="77">
        <f t="shared" ref="O8:O25" si="5">I8/TunNorm</f>
        <v>0.81481481481481477</v>
      </c>
      <c r="P8" s="75">
        <f t="shared" ref="P8:U8" si="6">D8/$G8</f>
        <v>1.2702702702702702</v>
      </c>
      <c r="Q8" s="76">
        <f t="shared" si="6"/>
        <v>1.1621621621621621</v>
      </c>
      <c r="R8" s="76">
        <f t="shared" si="6"/>
        <v>1.072072072072072</v>
      </c>
      <c r="S8" s="76">
        <f t="shared" si="6"/>
        <v>1</v>
      </c>
      <c r="T8" s="76">
        <f t="shared" si="6"/>
        <v>0.94144144144144126</v>
      </c>
      <c r="U8" s="77">
        <f t="shared" si="6"/>
        <v>0.89189189189189177</v>
      </c>
      <c r="V8" s="66">
        <v>0.1</v>
      </c>
      <c r="W8" s="67">
        <v>0.1</v>
      </c>
      <c r="X8" s="67">
        <v>2.2200000000000002</v>
      </c>
      <c r="Y8" s="67">
        <v>3.31</v>
      </c>
      <c r="Z8" s="76">
        <f>(1/X8)/(1/X$15)</f>
        <v>1.0900900900900898</v>
      </c>
      <c r="AA8" s="76">
        <f>Y8/Y$15</f>
        <v>1.0474683544303798</v>
      </c>
      <c r="AB8" s="77">
        <f>Z8/AA8</f>
        <v>1.0406902370648592</v>
      </c>
      <c r="AC8" s="66">
        <v>0.1</v>
      </c>
      <c r="AD8" s="67">
        <v>0.1</v>
      </c>
      <c r="AE8" s="67">
        <v>2.2200000000000002</v>
      </c>
      <c r="AF8" s="67">
        <v>3.31</v>
      </c>
      <c r="AG8" s="76">
        <f>(1/AE8)/(1/AE$15)</f>
        <v>1.0900900900900898</v>
      </c>
      <c r="AH8" s="76">
        <f>AF8/AF$15</f>
        <v>1.1220338983050846</v>
      </c>
      <c r="AI8" s="77">
        <f>AG8/AH8</f>
        <v>0.97153044282953638</v>
      </c>
      <c r="AJ8" s="66"/>
      <c r="AK8" s="67"/>
      <c r="AL8" s="67"/>
      <c r="AM8" s="67"/>
      <c r="AN8" s="76"/>
      <c r="AO8" s="76"/>
      <c r="AP8" s="77"/>
    </row>
    <row r="9" spans="1:42" x14ac:dyDescent="0.25">
      <c r="A9" s="60"/>
      <c r="B9" s="61">
        <v>-40</v>
      </c>
      <c r="C9" s="62"/>
      <c r="D9" s="31">
        <v>2.86</v>
      </c>
      <c r="E9" s="32">
        <v>2.61</v>
      </c>
      <c r="F9" s="32">
        <v>2.41</v>
      </c>
      <c r="G9" s="32">
        <v>2.25</v>
      </c>
      <c r="H9" s="32">
        <v>2.12</v>
      </c>
      <c r="I9" s="8">
        <v>2.0099999999999998</v>
      </c>
      <c r="J9" s="78">
        <f t="shared" si="0"/>
        <v>1.176954732510288</v>
      </c>
      <c r="K9" s="79">
        <f t="shared" si="1"/>
        <v>1.074074074074074</v>
      </c>
      <c r="L9" s="79">
        <f t="shared" si="2"/>
        <v>0.99176954732510292</v>
      </c>
      <c r="M9" s="79">
        <f t="shared" si="3"/>
        <v>0.92592592592592582</v>
      </c>
      <c r="N9" s="79">
        <f t="shared" si="4"/>
        <v>0.87242798353909468</v>
      </c>
      <c r="O9" s="41">
        <f t="shared" si="5"/>
        <v>0.82716049382716039</v>
      </c>
      <c r="P9" s="78">
        <f t="shared" ref="P9:U25" si="7">D9/$G9</f>
        <v>1.2711111111111111</v>
      </c>
      <c r="Q9" s="79">
        <f t="shared" si="7"/>
        <v>1.1599999999999999</v>
      </c>
      <c r="R9" s="79">
        <f t="shared" si="7"/>
        <v>1.0711111111111111</v>
      </c>
      <c r="S9" s="79">
        <f t="shared" si="7"/>
        <v>1</v>
      </c>
      <c r="T9" s="79">
        <f t="shared" si="7"/>
        <v>0.94222222222222229</v>
      </c>
      <c r="U9" s="41">
        <f t="shared" si="7"/>
        <v>0.8933333333333332</v>
      </c>
      <c r="V9" s="31">
        <v>0.1</v>
      </c>
      <c r="W9" s="32">
        <v>0.1</v>
      </c>
      <c r="X9" s="32">
        <v>2.2400000000000002</v>
      </c>
      <c r="Y9" s="32">
        <v>3.19</v>
      </c>
      <c r="Z9" s="79">
        <f t="shared" ref="Z9:Z26" si="8">(1/X9)/(1/X$15)</f>
        <v>1.0803571428571428</v>
      </c>
      <c r="AA9" s="79">
        <f t="shared" ref="AA9:AA26" si="9">Y9/Y$15</f>
        <v>1.0094936708860758</v>
      </c>
      <c r="AB9" s="41">
        <f t="shared" ref="AB9:AB26" si="10">Z9/AA9</f>
        <v>1.0701970443349755</v>
      </c>
      <c r="AC9" s="31">
        <v>0.1</v>
      </c>
      <c r="AD9" s="32">
        <v>0.1</v>
      </c>
      <c r="AE9" s="32">
        <v>2.2400000000000002</v>
      </c>
      <c r="AF9" s="32">
        <v>3.25</v>
      </c>
      <c r="AG9" s="79">
        <f t="shared" ref="AG9:AG26" si="11">(1/AE9)/(1/AE$15)</f>
        <v>1.0803571428571428</v>
      </c>
      <c r="AH9" s="79">
        <f t="shared" ref="AH9:AH26" si="12">AF9/AF$15</f>
        <v>1.1016949152542372</v>
      </c>
      <c r="AI9" s="41">
        <f t="shared" ref="AI9:AI26" si="13">AG9/AH9</f>
        <v>0.98063186813186809</v>
      </c>
      <c r="AJ9" s="31"/>
      <c r="AK9" s="32"/>
      <c r="AL9" s="32"/>
      <c r="AM9" s="32"/>
      <c r="AN9" s="79"/>
      <c r="AO9" s="79"/>
      <c r="AP9" s="41"/>
    </row>
    <row r="10" spans="1:42" x14ac:dyDescent="0.25">
      <c r="A10" s="60"/>
      <c r="B10" s="61">
        <v>-30</v>
      </c>
      <c r="C10" s="62"/>
      <c r="D10" s="31">
        <v>2.9</v>
      </c>
      <c r="E10" s="32">
        <v>2.64</v>
      </c>
      <c r="F10" s="32">
        <v>2.44</v>
      </c>
      <c r="G10" s="32">
        <v>2.2799999999999998</v>
      </c>
      <c r="H10" s="32">
        <v>2.14</v>
      </c>
      <c r="I10" s="8">
        <v>2.0299999999999998</v>
      </c>
      <c r="J10" s="78">
        <f t="shared" si="0"/>
        <v>1.1934156378600822</v>
      </c>
      <c r="K10" s="79">
        <f t="shared" si="1"/>
        <v>1.0864197530864197</v>
      </c>
      <c r="L10" s="79">
        <f t="shared" si="2"/>
        <v>1.0041152263374484</v>
      </c>
      <c r="M10" s="79">
        <f t="shared" si="3"/>
        <v>0.93827160493827144</v>
      </c>
      <c r="N10" s="79">
        <f t="shared" si="4"/>
        <v>0.88065843621399176</v>
      </c>
      <c r="O10" s="41">
        <f t="shared" si="5"/>
        <v>0.83539094650205747</v>
      </c>
      <c r="P10" s="78">
        <f t="shared" si="7"/>
        <v>1.2719298245614037</v>
      </c>
      <c r="Q10" s="79">
        <f t="shared" si="7"/>
        <v>1.1578947368421053</v>
      </c>
      <c r="R10" s="79">
        <f t="shared" si="7"/>
        <v>1.0701754385964912</v>
      </c>
      <c r="S10" s="79">
        <f t="shared" si="7"/>
        <v>1</v>
      </c>
      <c r="T10" s="79">
        <f t="shared" si="7"/>
        <v>0.93859649122807032</v>
      </c>
      <c r="U10" s="41">
        <f t="shared" si="7"/>
        <v>0.89035087719298245</v>
      </c>
      <c r="V10" s="31">
        <v>0.3</v>
      </c>
      <c r="W10" s="32">
        <v>0.3</v>
      </c>
      <c r="X10" s="32">
        <v>2.27</v>
      </c>
      <c r="Y10" s="32">
        <v>3.13</v>
      </c>
      <c r="Z10" s="79">
        <f t="shared" si="8"/>
        <v>1.0660792951541849</v>
      </c>
      <c r="AA10" s="79">
        <f t="shared" si="9"/>
        <v>0.990506329113924</v>
      </c>
      <c r="AB10" s="41">
        <f t="shared" si="10"/>
        <v>1.0762973075678033</v>
      </c>
      <c r="AC10" s="31">
        <v>0.3</v>
      </c>
      <c r="AD10" s="32">
        <v>0.3</v>
      </c>
      <c r="AE10" s="32">
        <v>2.27</v>
      </c>
      <c r="AF10" s="32">
        <v>3.19</v>
      </c>
      <c r="AG10" s="79">
        <f t="shared" si="11"/>
        <v>1.0660792951541849</v>
      </c>
      <c r="AH10" s="79">
        <f t="shared" si="12"/>
        <v>1.0813559322033897</v>
      </c>
      <c r="AI10" s="41">
        <f t="shared" si="13"/>
        <v>0.98587270241531222</v>
      </c>
      <c r="AJ10" s="31"/>
      <c r="AK10" s="32"/>
      <c r="AL10" s="32"/>
      <c r="AM10" s="32"/>
      <c r="AN10" s="79"/>
      <c r="AO10" s="79"/>
      <c r="AP10" s="41"/>
    </row>
    <row r="11" spans="1:42" x14ac:dyDescent="0.25">
      <c r="A11" s="60"/>
      <c r="B11" s="61">
        <v>-20</v>
      </c>
      <c r="C11" s="62"/>
      <c r="D11" s="31">
        <v>2.92</v>
      </c>
      <c r="E11" s="32">
        <v>2.67</v>
      </c>
      <c r="F11" s="32">
        <v>2.4700000000000002</v>
      </c>
      <c r="G11" s="32">
        <v>2.2999999999999998</v>
      </c>
      <c r="H11" s="32">
        <v>2.17</v>
      </c>
      <c r="I11" s="8">
        <v>2.06</v>
      </c>
      <c r="J11" s="78">
        <f t="shared" si="0"/>
        <v>1.2016460905349793</v>
      </c>
      <c r="K11" s="79">
        <f t="shared" si="1"/>
        <v>1.0987654320987654</v>
      </c>
      <c r="L11" s="79">
        <f t="shared" si="2"/>
        <v>1.0164609053497942</v>
      </c>
      <c r="M11" s="79">
        <f t="shared" si="3"/>
        <v>0.94650205761316863</v>
      </c>
      <c r="N11" s="79">
        <f t="shared" si="4"/>
        <v>0.89300411522633738</v>
      </c>
      <c r="O11" s="41">
        <f t="shared" si="5"/>
        <v>0.84773662551440321</v>
      </c>
      <c r="P11" s="78">
        <f t="shared" si="7"/>
        <v>1.2695652173913043</v>
      </c>
      <c r="Q11" s="79">
        <f t="shared" si="7"/>
        <v>1.1608695652173913</v>
      </c>
      <c r="R11" s="79">
        <f t="shared" si="7"/>
        <v>1.0739130434782611</v>
      </c>
      <c r="S11" s="79">
        <f t="shared" si="7"/>
        <v>1</v>
      </c>
      <c r="T11" s="79">
        <f t="shared" si="7"/>
        <v>0.94347826086956521</v>
      </c>
      <c r="U11" s="41">
        <f t="shared" si="7"/>
        <v>0.89565217391304353</v>
      </c>
      <c r="V11" s="31">
        <v>0.5</v>
      </c>
      <c r="W11" s="32">
        <v>0.5</v>
      </c>
      <c r="X11" s="32">
        <v>2.2999999999999998</v>
      </c>
      <c r="Y11" s="32">
        <v>3.06</v>
      </c>
      <c r="Z11" s="79">
        <f t="shared" si="8"/>
        <v>1.0521739130434784</v>
      </c>
      <c r="AA11" s="79">
        <f t="shared" si="9"/>
        <v>0.96835443037974678</v>
      </c>
      <c r="AB11" s="41">
        <f t="shared" si="10"/>
        <v>1.0865586814435921</v>
      </c>
      <c r="AC11" s="31">
        <v>0.5</v>
      </c>
      <c r="AD11" s="32">
        <v>0.5</v>
      </c>
      <c r="AE11" s="32">
        <v>2.2999999999999998</v>
      </c>
      <c r="AF11" s="32">
        <v>3.12</v>
      </c>
      <c r="AG11" s="79">
        <f t="shared" si="11"/>
        <v>1.0521739130434784</v>
      </c>
      <c r="AH11" s="79">
        <f t="shared" si="12"/>
        <v>1.0576271186440678</v>
      </c>
      <c r="AI11" s="41">
        <f t="shared" si="13"/>
        <v>0.99484392419175038</v>
      </c>
      <c r="AJ11" s="31"/>
      <c r="AK11" s="32"/>
      <c r="AL11" s="32"/>
      <c r="AM11" s="32"/>
      <c r="AN11" s="79"/>
      <c r="AO11" s="79"/>
      <c r="AP11" s="41"/>
    </row>
    <row r="12" spans="1:42" x14ac:dyDescent="0.25">
      <c r="A12" s="60"/>
      <c r="B12" s="61">
        <v>-10</v>
      </c>
      <c r="C12" s="62"/>
      <c r="D12" s="31">
        <v>2.97</v>
      </c>
      <c r="E12" s="32">
        <v>2.7</v>
      </c>
      <c r="F12" s="32">
        <v>2.5</v>
      </c>
      <c r="G12" s="32">
        <v>2.34</v>
      </c>
      <c r="H12" s="32">
        <v>2.2000000000000002</v>
      </c>
      <c r="I12" s="8">
        <v>2.09</v>
      </c>
      <c r="J12" s="78">
        <f t="shared" si="0"/>
        <v>1.2222222222222223</v>
      </c>
      <c r="K12" s="79">
        <f t="shared" si="1"/>
        <v>1.1111111111111112</v>
      </c>
      <c r="L12" s="79">
        <f t="shared" si="2"/>
        <v>1.0288065843621399</v>
      </c>
      <c r="M12" s="79">
        <f t="shared" si="3"/>
        <v>0.9629629629629628</v>
      </c>
      <c r="N12" s="79">
        <f t="shared" si="4"/>
        <v>0.90534979423868311</v>
      </c>
      <c r="O12" s="41">
        <f t="shared" si="5"/>
        <v>0.86008230452674883</v>
      </c>
      <c r="P12" s="78">
        <f t="shared" si="7"/>
        <v>1.2692307692307694</v>
      </c>
      <c r="Q12" s="79">
        <f t="shared" si="7"/>
        <v>1.153846153846154</v>
      </c>
      <c r="R12" s="79">
        <f t="shared" si="7"/>
        <v>1.0683760683760684</v>
      </c>
      <c r="S12" s="79">
        <f t="shared" si="7"/>
        <v>1</v>
      </c>
      <c r="T12" s="79">
        <f t="shared" si="7"/>
        <v>0.94017094017094027</v>
      </c>
      <c r="U12" s="41">
        <f t="shared" si="7"/>
        <v>0.89316239316239321</v>
      </c>
      <c r="V12" s="31">
        <v>1.2</v>
      </c>
      <c r="W12" s="32">
        <v>1.2</v>
      </c>
      <c r="X12" s="32">
        <v>2.34</v>
      </c>
      <c r="Y12" s="32">
        <v>3.19</v>
      </c>
      <c r="Z12" s="79">
        <f t="shared" si="8"/>
        <v>1.0341880341880343</v>
      </c>
      <c r="AA12" s="79">
        <f t="shared" si="9"/>
        <v>1.0094936708860758</v>
      </c>
      <c r="AB12" s="41">
        <f t="shared" si="10"/>
        <v>1.024462127910404</v>
      </c>
      <c r="AC12" s="31">
        <v>1.2</v>
      </c>
      <c r="AD12" s="32">
        <v>1.2</v>
      </c>
      <c r="AE12" s="32">
        <v>2.34</v>
      </c>
      <c r="AF12" s="32">
        <v>3.08</v>
      </c>
      <c r="AG12" s="79">
        <f t="shared" si="11"/>
        <v>1.0341880341880343</v>
      </c>
      <c r="AH12" s="79">
        <f t="shared" si="12"/>
        <v>1.0440677966101695</v>
      </c>
      <c r="AI12" s="41">
        <f t="shared" si="13"/>
        <v>0.99053724053724068</v>
      </c>
      <c r="AJ12" s="31"/>
      <c r="AK12" s="32"/>
      <c r="AL12" s="32"/>
      <c r="AM12" s="32"/>
      <c r="AN12" s="79"/>
      <c r="AO12" s="79"/>
      <c r="AP12" s="41"/>
    </row>
    <row r="13" spans="1:42" x14ac:dyDescent="0.25">
      <c r="A13" s="60"/>
      <c r="B13" s="61">
        <v>0</v>
      </c>
      <c r="C13" s="62"/>
      <c r="D13" s="31">
        <v>3</v>
      </c>
      <c r="E13" s="32">
        <v>2.74</v>
      </c>
      <c r="F13" s="32">
        <v>2.5299999999999998</v>
      </c>
      <c r="G13" s="32">
        <v>2.36</v>
      </c>
      <c r="H13" s="32">
        <v>2.23</v>
      </c>
      <c r="I13" s="8">
        <v>2.11</v>
      </c>
      <c r="J13" s="78">
        <f t="shared" si="0"/>
        <v>1.2345679012345678</v>
      </c>
      <c r="K13" s="79">
        <f t="shared" si="1"/>
        <v>1.1275720164609053</v>
      </c>
      <c r="L13" s="79">
        <f t="shared" si="2"/>
        <v>1.0411522633744854</v>
      </c>
      <c r="M13" s="79">
        <f t="shared" si="3"/>
        <v>0.97119341563785999</v>
      </c>
      <c r="N13" s="79">
        <f t="shared" si="4"/>
        <v>0.91769547325102874</v>
      </c>
      <c r="O13" s="41">
        <f t="shared" si="5"/>
        <v>0.86831275720164602</v>
      </c>
      <c r="P13" s="78">
        <f t="shared" si="7"/>
        <v>1.2711864406779663</v>
      </c>
      <c r="Q13" s="79">
        <f t="shared" si="7"/>
        <v>1.1610169491525426</v>
      </c>
      <c r="R13" s="79">
        <f t="shared" si="7"/>
        <v>1.0720338983050848</v>
      </c>
      <c r="S13" s="79">
        <f t="shared" si="7"/>
        <v>1</v>
      </c>
      <c r="T13" s="79">
        <f t="shared" si="7"/>
        <v>0.94491525423728817</v>
      </c>
      <c r="U13" s="41">
        <f t="shared" si="7"/>
        <v>0.89406779661016944</v>
      </c>
      <c r="V13" s="31">
        <v>2.5</v>
      </c>
      <c r="W13" s="32">
        <v>2.7</v>
      </c>
      <c r="X13" s="32">
        <v>2.37</v>
      </c>
      <c r="Y13" s="32">
        <v>3.13</v>
      </c>
      <c r="Z13" s="79">
        <f t="shared" si="8"/>
        <v>1.0210970464135021</v>
      </c>
      <c r="AA13" s="79">
        <f t="shared" si="9"/>
        <v>0.990506329113924</v>
      </c>
      <c r="AB13" s="41">
        <f t="shared" si="10"/>
        <v>1.0308839190628327</v>
      </c>
      <c r="AC13" s="31">
        <v>2.5</v>
      </c>
      <c r="AD13" s="32">
        <v>2.7</v>
      </c>
      <c r="AE13" s="32">
        <v>2.37</v>
      </c>
      <c r="AF13" s="32">
        <v>3.03</v>
      </c>
      <c r="AG13" s="79">
        <f t="shared" si="11"/>
        <v>1.0210970464135021</v>
      </c>
      <c r="AH13" s="79">
        <f t="shared" si="12"/>
        <v>1.0271186440677964</v>
      </c>
      <c r="AI13" s="41">
        <f t="shared" si="13"/>
        <v>0.99413738842238675</v>
      </c>
      <c r="AJ13" s="31"/>
      <c r="AK13" s="32"/>
      <c r="AL13" s="32"/>
      <c r="AM13" s="32"/>
      <c r="AN13" s="79"/>
      <c r="AO13" s="79"/>
      <c r="AP13" s="41"/>
    </row>
    <row r="14" spans="1:42" x14ac:dyDescent="0.25">
      <c r="A14" s="60"/>
      <c r="B14" s="61">
        <v>10</v>
      </c>
      <c r="C14" s="62"/>
      <c r="D14" s="31">
        <v>3.05</v>
      </c>
      <c r="E14" s="32">
        <v>2.79</v>
      </c>
      <c r="F14" s="32">
        <v>2.58</v>
      </c>
      <c r="G14" s="32">
        <v>2.4</v>
      </c>
      <c r="H14" s="32">
        <v>2.2599999999999998</v>
      </c>
      <c r="I14" s="8">
        <v>2.15</v>
      </c>
      <c r="J14" s="78">
        <f t="shared" si="0"/>
        <v>1.2551440329218106</v>
      </c>
      <c r="K14" s="79">
        <f t="shared" si="1"/>
        <v>1.1481481481481481</v>
      </c>
      <c r="L14" s="79">
        <f t="shared" si="2"/>
        <v>1.0617283950617284</v>
      </c>
      <c r="M14" s="79">
        <f t="shared" si="3"/>
        <v>0.98765432098765427</v>
      </c>
      <c r="N14" s="79">
        <f t="shared" si="4"/>
        <v>0.93004115226337436</v>
      </c>
      <c r="O14" s="41">
        <f t="shared" si="5"/>
        <v>0.88477366255144019</v>
      </c>
      <c r="P14" s="78">
        <f t="shared" si="7"/>
        <v>1.2708333333333333</v>
      </c>
      <c r="Q14" s="79">
        <f t="shared" si="7"/>
        <v>1.1625000000000001</v>
      </c>
      <c r="R14" s="79">
        <f t="shared" si="7"/>
        <v>1.0750000000000002</v>
      </c>
      <c r="S14" s="79">
        <f t="shared" si="7"/>
        <v>1</v>
      </c>
      <c r="T14" s="79">
        <f t="shared" si="7"/>
        <v>0.94166666666666665</v>
      </c>
      <c r="U14" s="41">
        <f t="shared" si="7"/>
        <v>0.89583333333333337</v>
      </c>
      <c r="V14" s="31">
        <v>5.2</v>
      </c>
      <c r="W14" s="32">
        <v>5.2</v>
      </c>
      <c r="X14" s="32">
        <v>2.4</v>
      </c>
      <c r="Y14" s="32">
        <v>3.09</v>
      </c>
      <c r="Z14" s="79">
        <f t="shared" si="8"/>
        <v>1.0083333333333333</v>
      </c>
      <c r="AA14" s="79">
        <f t="shared" si="9"/>
        <v>0.97784810126582267</v>
      </c>
      <c r="AB14" s="41">
        <f t="shared" si="10"/>
        <v>1.031175836030205</v>
      </c>
      <c r="AC14" s="31">
        <v>5.2</v>
      </c>
      <c r="AD14" s="32">
        <v>5.2</v>
      </c>
      <c r="AE14" s="32">
        <v>2.4</v>
      </c>
      <c r="AF14" s="32">
        <v>2.99</v>
      </c>
      <c r="AG14" s="79">
        <f t="shared" si="11"/>
        <v>1.0083333333333333</v>
      </c>
      <c r="AH14" s="79">
        <f t="shared" si="12"/>
        <v>1.0135593220338983</v>
      </c>
      <c r="AI14" s="41">
        <f t="shared" si="13"/>
        <v>0.99484392419175027</v>
      </c>
      <c r="AJ14" s="31"/>
      <c r="AK14" s="32"/>
      <c r="AL14" s="32"/>
      <c r="AM14" s="32"/>
      <c r="AN14" s="79"/>
      <c r="AO14" s="79"/>
      <c r="AP14" s="41"/>
    </row>
    <row r="15" spans="1:42" x14ac:dyDescent="0.25">
      <c r="A15" s="60"/>
      <c r="B15" s="61">
        <v>20</v>
      </c>
      <c r="C15" s="62"/>
      <c r="D15" s="31">
        <v>3.08</v>
      </c>
      <c r="E15" s="32">
        <v>2.81</v>
      </c>
      <c r="F15" s="32">
        <v>2.6</v>
      </c>
      <c r="G15" s="32">
        <v>2.4300000000000002</v>
      </c>
      <c r="H15" s="32">
        <v>2.29</v>
      </c>
      <c r="I15" s="8">
        <v>2.17</v>
      </c>
      <c r="J15" s="78">
        <f t="shared" si="0"/>
        <v>1.2674897119341564</v>
      </c>
      <c r="K15" s="79">
        <f t="shared" si="1"/>
        <v>1.1563786008230452</v>
      </c>
      <c r="L15" s="79">
        <f t="shared" si="2"/>
        <v>1.0699588477366255</v>
      </c>
      <c r="M15" s="79">
        <f t="shared" si="3"/>
        <v>1</v>
      </c>
      <c r="N15" s="79">
        <f t="shared" si="4"/>
        <v>0.94238683127572009</v>
      </c>
      <c r="O15" s="41">
        <f t="shared" si="5"/>
        <v>0.89300411522633738</v>
      </c>
      <c r="P15" s="78">
        <f t="shared" si="7"/>
        <v>1.2674897119341564</v>
      </c>
      <c r="Q15" s="79">
        <f t="shared" si="7"/>
        <v>1.1563786008230452</v>
      </c>
      <c r="R15" s="79">
        <f t="shared" si="7"/>
        <v>1.0699588477366255</v>
      </c>
      <c r="S15" s="79">
        <f t="shared" si="7"/>
        <v>1</v>
      </c>
      <c r="T15" s="79">
        <f t="shared" si="7"/>
        <v>0.94238683127572009</v>
      </c>
      <c r="U15" s="41">
        <f t="shared" si="7"/>
        <v>0.89300411522633738</v>
      </c>
      <c r="V15" s="31">
        <v>8.3000000000000007</v>
      </c>
      <c r="W15" s="32">
        <v>8.9</v>
      </c>
      <c r="X15" s="32">
        <v>2.42</v>
      </c>
      <c r="Y15" s="32">
        <v>3.16</v>
      </c>
      <c r="Z15" s="79">
        <f t="shared" si="8"/>
        <v>1</v>
      </c>
      <c r="AA15" s="79">
        <f t="shared" si="9"/>
        <v>1</v>
      </c>
      <c r="AB15" s="41">
        <f t="shared" si="10"/>
        <v>1</v>
      </c>
      <c r="AC15" s="31">
        <v>8.3000000000000007</v>
      </c>
      <c r="AD15" s="32">
        <v>8.9</v>
      </c>
      <c r="AE15" s="32">
        <v>2.42</v>
      </c>
      <c r="AF15" s="32">
        <v>2.95</v>
      </c>
      <c r="AG15" s="79">
        <f t="shared" si="11"/>
        <v>1</v>
      </c>
      <c r="AH15" s="79">
        <f t="shared" si="12"/>
        <v>1</v>
      </c>
      <c r="AI15" s="41">
        <f t="shared" si="13"/>
        <v>1</v>
      </c>
      <c r="AJ15" s="31"/>
      <c r="AK15" s="32"/>
      <c r="AL15" s="32"/>
      <c r="AM15" s="32"/>
      <c r="AN15" s="79"/>
      <c r="AO15" s="79"/>
      <c r="AP15" s="41"/>
    </row>
    <row r="16" spans="1:42" x14ac:dyDescent="0.25">
      <c r="A16" s="60"/>
      <c r="B16" s="61">
        <v>30</v>
      </c>
      <c r="C16" s="62"/>
      <c r="D16" s="31">
        <v>3.11</v>
      </c>
      <c r="E16" s="32">
        <v>2.84</v>
      </c>
      <c r="F16" s="32">
        <v>2.63</v>
      </c>
      <c r="G16" s="32">
        <v>2.46</v>
      </c>
      <c r="H16" s="32">
        <v>2.3199999999999998</v>
      </c>
      <c r="I16" s="8">
        <v>2.2000000000000002</v>
      </c>
      <c r="J16" s="78">
        <f t="shared" si="0"/>
        <v>1.2798353909465019</v>
      </c>
      <c r="K16" s="79">
        <f t="shared" si="1"/>
        <v>1.1687242798353907</v>
      </c>
      <c r="L16" s="79">
        <f t="shared" si="2"/>
        <v>1.082304526748971</v>
      </c>
      <c r="M16" s="79">
        <f t="shared" si="3"/>
        <v>1.0123456790123455</v>
      </c>
      <c r="N16" s="79">
        <f t="shared" si="4"/>
        <v>0.95473251028806572</v>
      </c>
      <c r="O16" s="41">
        <f t="shared" si="5"/>
        <v>0.90534979423868311</v>
      </c>
      <c r="P16" s="78">
        <f t="shared" si="7"/>
        <v>1.2642276422764227</v>
      </c>
      <c r="Q16" s="79">
        <f t="shared" si="7"/>
        <v>1.1544715447154472</v>
      </c>
      <c r="R16" s="79">
        <f t="shared" si="7"/>
        <v>1.0691056910569106</v>
      </c>
      <c r="S16" s="79">
        <f t="shared" si="7"/>
        <v>1</v>
      </c>
      <c r="T16" s="79">
        <f t="shared" si="7"/>
        <v>0.94308943089430886</v>
      </c>
      <c r="U16" s="41">
        <f t="shared" si="7"/>
        <v>0.89430894308943099</v>
      </c>
      <c r="V16" s="31">
        <v>13.6</v>
      </c>
      <c r="W16" s="32">
        <v>15.7</v>
      </c>
      <c r="X16" s="32">
        <v>2.4500000000000002</v>
      </c>
      <c r="Y16" s="32">
        <v>2.8</v>
      </c>
      <c r="Z16" s="79">
        <f t="shared" si="8"/>
        <v>0.98775510204081618</v>
      </c>
      <c r="AA16" s="79">
        <f t="shared" si="9"/>
        <v>0.88607594936708856</v>
      </c>
      <c r="AB16" s="41">
        <f t="shared" si="10"/>
        <v>1.1147521865889212</v>
      </c>
      <c r="AC16" s="31">
        <v>13.6</v>
      </c>
      <c r="AD16" s="32">
        <v>15.7</v>
      </c>
      <c r="AE16" s="32">
        <v>2.4500000000000002</v>
      </c>
      <c r="AF16" s="32">
        <v>2.93</v>
      </c>
      <c r="AG16" s="79">
        <f t="shared" si="11"/>
        <v>0.98775510204081618</v>
      </c>
      <c r="AH16" s="79">
        <f t="shared" si="12"/>
        <v>0.99322033898305084</v>
      </c>
      <c r="AI16" s="41">
        <f t="shared" si="13"/>
        <v>0.99449745768614595</v>
      </c>
      <c r="AJ16" s="31"/>
      <c r="AK16" s="32"/>
      <c r="AL16" s="32"/>
      <c r="AM16" s="32"/>
      <c r="AN16" s="79"/>
      <c r="AO16" s="79"/>
      <c r="AP16" s="41"/>
    </row>
    <row r="17" spans="1:42" x14ac:dyDescent="0.25">
      <c r="A17" s="60"/>
      <c r="B17" s="61">
        <v>40</v>
      </c>
      <c r="C17" s="62"/>
      <c r="D17" s="31">
        <v>3.15</v>
      </c>
      <c r="E17" s="32">
        <v>2.88</v>
      </c>
      <c r="F17" s="32">
        <v>2.66</v>
      </c>
      <c r="G17" s="32">
        <v>2.4900000000000002</v>
      </c>
      <c r="H17" s="32">
        <v>2.35</v>
      </c>
      <c r="I17" s="8">
        <v>2.23</v>
      </c>
      <c r="J17" s="78">
        <f t="shared" si="0"/>
        <v>1.2962962962962963</v>
      </c>
      <c r="K17" s="79">
        <f t="shared" si="1"/>
        <v>1.1851851851851851</v>
      </c>
      <c r="L17" s="79">
        <f t="shared" si="2"/>
        <v>1.0946502057613168</v>
      </c>
      <c r="M17" s="79">
        <f t="shared" si="3"/>
        <v>1.0246913580246915</v>
      </c>
      <c r="N17" s="79">
        <f t="shared" si="4"/>
        <v>0.96707818930041145</v>
      </c>
      <c r="O17" s="41">
        <f t="shared" si="5"/>
        <v>0.91769547325102874</v>
      </c>
      <c r="P17" s="78">
        <f t="shared" si="7"/>
        <v>1.2650602409638554</v>
      </c>
      <c r="Q17" s="79">
        <f t="shared" si="7"/>
        <v>1.1566265060240963</v>
      </c>
      <c r="R17" s="79">
        <f t="shared" si="7"/>
        <v>1.0682730923694779</v>
      </c>
      <c r="S17" s="79">
        <f t="shared" si="7"/>
        <v>1</v>
      </c>
      <c r="T17" s="79">
        <f t="shared" si="7"/>
        <v>0.94377510040160639</v>
      </c>
      <c r="U17" s="41">
        <f t="shared" si="7"/>
        <v>0.895582329317269</v>
      </c>
      <c r="V17" s="31">
        <v>24</v>
      </c>
      <c r="W17" s="32">
        <v>25.8</v>
      </c>
      <c r="X17" s="32">
        <v>2.48</v>
      </c>
      <c r="Y17" s="32">
        <v>2.78</v>
      </c>
      <c r="Z17" s="79">
        <f t="shared" si="8"/>
        <v>0.97580645161290325</v>
      </c>
      <c r="AA17" s="79">
        <f t="shared" si="9"/>
        <v>0.87974683544303789</v>
      </c>
      <c r="AB17" s="41">
        <f t="shared" si="10"/>
        <v>1.109190067300998</v>
      </c>
      <c r="AC17" s="31">
        <v>24</v>
      </c>
      <c r="AD17" s="32">
        <v>25.8</v>
      </c>
      <c r="AE17" s="32">
        <v>2.48</v>
      </c>
      <c r="AF17" s="32">
        <v>2.92</v>
      </c>
      <c r="AG17" s="79">
        <f t="shared" si="11"/>
        <v>0.97580645161290325</v>
      </c>
      <c r="AH17" s="79">
        <f t="shared" si="12"/>
        <v>0.98983050847457621</v>
      </c>
      <c r="AI17" s="41">
        <f t="shared" si="13"/>
        <v>0.98583186036235093</v>
      </c>
      <c r="AJ17" s="31"/>
      <c r="AK17" s="32"/>
      <c r="AL17" s="32"/>
      <c r="AM17" s="32"/>
      <c r="AN17" s="79"/>
      <c r="AO17" s="79"/>
      <c r="AP17" s="41"/>
    </row>
    <row r="18" spans="1:42" x14ac:dyDescent="0.25">
      <c r="A18" s="60"/>
      <c r="B18" s="61">
        <v>50</v>
      </c>
      <c r="C18" s="62"/>
      <c r="D18" s="31">
        <v>3.18</v>
      </c>
      <c r="E18" s="32">
        <v>2.91</v>
      </c>
      <c r="F18" s="32">
        <v>2.7</v>
      </c>
      <c r="G18" s="32">
        <v>2.52</v>
      </c>
      <c r="H18" s="32">
        <v>2.37</v>
      </c>
      <c r="I18" s="8">
        <v>2.25</v>
      </c>
      <c r="J18" s="78">
        <f t="shared" si="0"/>
        <v>1.308641975308642</v>
      </c>
      <c r="K18" s="79">
        <f t="shared" si="1"/>
        <v>1.1975308641975309</v>
      </c>
      <c r="L18" s="79">
        <f t="shared" si="2"/>
        <v>1.1111111111111112</v>
      </c>
      <c r="M18" s="79">
        <f t="shared" si="3"/>
        <v>1.037037037037037</v>
      </c>
      <c r="N18" s="79">
        <f t="shared" si="4"/>
        <v>0.97530864197530864</v>
      </c>
      <c r="O18" s="41">
        <f t="shared" si="5"/>
        <v>0.92592592592592582</v>
      </c>
      <c r="P18" s="78">
        <f t="shared" si="7"/>
        <v>1.2619047619047619</v>
      </c>
      <c r="Q18" s="79">
        <f t="shared" si="7"/>
        <v>1.1547619047619049</v>
      </c>
      <c r="R18" s="79">
        <f t="shared" si="7"/>
        <v>1.0714285714285714</v>
      </c>
      <c r="S18" s="79">
        <f t="shared" si="7"/>
        <v>1</v>
      </c>
      <c r="T18" s="79">
        <f t="shared" si="7"/>
        <v>0.94047619047619047</v>
      </c>
      <c r="U18" s="41">
        <f t="shared" si="7"/>
        <v>0.8928571428571429</v>
      </c>
      <c r="V18" s="31">
        <v>37</v>
      </c>
      <c r="W18" s="32">
        <v>41.6</v>
      </c>
      <c r="X18" s="32">
        <v>2.5099999999999998</v>
      </c>
      <c r="Y18" s="32">
        <v>2.84</v>
      </c>
      <c r="Z18" s="79">
        <f t="shared" si="8"/>
        <v>0.96414342629482075</v>
      </c>
      <c r="AA18" s="79">
        <f t="shared" si="9"/>
        <v>0.89873417721518978</v>
      </c>
      <c r="AB18" s="41">
        <f t="shared" si="10"/>
        <v>1.0727793053139556</v>
      </c>
      <c r="AC18" s="31">
        <v>37</v>
      </c>
      <c r="AD18" s="32">
        <v>41.6</v>
      </c>
      <c r="AE18" s="32">
        <v>2.5099999999999998</v>
      </c>
      <c r="AF18" s="32">
        <v>2.9</v>
      </c>
      <c r="AG18" s="79">
        <f t="shared" si="11"/>
        <v>0.96414342629482075</v>
      </c>
      <c r="AH18" s="79">
        <f t="shared" si="12"/>
        <v>0.98305084745762705</v>
      </c>
      <c r="AI18" s="41">
        <f t="shared" si="13"/>
        <v>0.98076658881714529</v>
      </c>
      <c r="AJ18" s="31"/>
      <c r="AK18" s="32"/>
      <c r="AL18" s="32"/>
      <c r="AM18" s="32"/>
      <c r="AN18" s="79"/>
      <c r="AO18" s="79"/>
      <c r="AP18" s="41"/>
    </row>
    <row r="19" spans="1:42" x14ac:dyDescent="0.25">
      <c r="A19" s="60"/>
      <c r="B19" s="61">
        <v>60</v>
      </c>
      <c r="C19" s="62"/>
      <c r="D19" s="31">
        <v>3.21</v>
      </c>
      <c r="E19" s="32">
        <v>2.95</v>
      </c>
      <c r="F19" s="32">
        <v>2.73</v>
      </c>
      <c r="G19" s="32">
        <v>2.5499999999999998</v>
      </c>
      <c r="H19" s="32">
        <v>2.41</v>
      </c>
      <c r="I19" s="8">
        <v>2.2799999999999998</v>
      </c>
      <c r="J19" s="78">
        <f t="shared" si="0"/>
        <v>1.3209876543209875</v>
      </c>
      <c r="K19" s="79">
        <f t="shared" si="1"/>
        <v>1.213991769547325</v>
      </c>
      <c r="L19" s="79">
        <f t="shared" si="2"/>
        <v>1.1234567901234567</v>
      </c>
      <c r="M19" s="79">
        <f t="shared" si="3"/>
        <v>1.0493827160493825</v>
      </c>
      <c r="N19" s="79">
        <f t="shared" si="4"/>
        <v>0.99176954732510292</v>
      </c>
      <c r="O19" s="41">
        <f t="shared" si="5"/>
        <v>0.93827160493827144</v>
      </c>
      <c r="P19" s="78">
        <f t="shared" si="7"/>
        <v>1.2588235294117647</v>
      </c>
      <c r="Q19" s="79">
        <f t="shared" si="7"/>
        <v>1.1568627450980393</v>
      </c>
      <c r="R19" s="79">
        <f t="shared" si="7"/>
        <v>1.0705882352941176</v>
      </c>
      <c r="S19" s="79">
        <f t="shared" si="7"/>
        <v>1</v>
      </c>
      <c r="T19" s="79">
        <f t="shared" si="7"/>
        <v>0.94509803921568636</v>
      </c>
      <c r="U19" s="41">
        <f t="shared" si="7"/>
        <v>0.89411764705882346</v>
      </c>
      <c r="V19" s="31">
        <v>60.7</v>
      </c>
      <c r="W19" s="32">
        <v>69.3</v>
      </c>
      <c r="X19" s="32">
        <v>2.54</v>
      </c>
      <c r="Y19" s="32">
        <v>2.82</v>
      </c>
      <c r="Z19" s="79">
        <f t="shared" si="8"/>
        <v>0.95275590551181089</v>
      </c>
      <c r="AA19" s="79">
        <f t="shared" si="9"/>
        <v>0.89240506329113911</v>
      </c>
      <c r="AB19" s="41">
        <f t="shared" si="10"/>
        <v>1.0676271848997598</v>
      </c>
      <c r="AC19" s="31">
        <v>60.7</v>
      </c>
      <c r="AD19" s="32">
        <v>69.3</v>
      </c>
      <c r="AE19" s="32">
        <v>2.54</v>
      </c>
      <c r="AF19" s="32">
        <v>2.9</v>
      </c>
      <c r="AG19" s="79">
        <f t="shared" si="11"/>
        <v>0.95275590551181089</v>
      </c>
      <c r="AH19" s="79">
        <f t="shared" si="12"/>
        <v>0.98305084745762705</v>
      </c>
      <c r="AI19" s="41">
        <f t="shared" si="13"/>
        <v>0.9691827314689111</v>
      </c>
      <c r="AJ19" s="31"/>
      <c r="AK19" s="32"/>
      <c r="AL19" s="32"/>
      <c r="AM19" s="32"/>
      <c r="AN19" s="79"/>
      <c r="AO19" s="79"/>
      <c r="AP19" s="41"/>
    </row>
    <row r="20" spans="1:42" x14ac:dyDescent="0.25">
      <c r="A20" s="60"/>
      <c r="B20" s="61">
        <v>70</v>
      </c>
      <c r="C20" s="62"/>
      <c r="D20" s="31">
        <v>3.25</v>
      </c>
      <c r="E20" s="32">
        <v>2.98</v>
      </c>
      <c r="F20" s="32">
        <v>2.76</v>
      </c>
      <c r="G20" s="32">
        <v>2.58</v>
      </c>
      <c r="H20" s="32">
        <v>2.44</v>
      </c>
      <c r="I20" s="8">
        <v>2.31</v>
      </c>
      <c r="J20" s="78">
        <f t="shared" si="0"/>
        <v>1.3374485596707819</v>
      </c>
      <c r="K20" s="79">
        <f t="shared" si="1"/>
        <v>1.2263374485596708</v>
      </c>
      <c r="L20" s="79">
        <f t="shared" si="2"/>
        <v>1.1358024691358024</v>
      </c>
      <c r="M20" s="79">
        <f t="shared" si="3"/>
        <v>1.0617283950617284</v>
      </c>
      <c r="N20" s="79">
        <f t="shared" si="4"/>
        <v>1.0041152263374484</v>
      </c>
      <c r="O20" s="41">
        <f t="shared" si="5"/>
        <v>0.95061728395061729</v>
      </c>
      <c r="P20" s="78">
        <f t="shared" si="7"/>
        <v>1.2596899224806202</v>
      </c>
      <c r="Q20" s="79">
        <f t="shared" si="7"/>
        <v>1.1550387596899225</v>
      </c>
      <c r="R20" s="79">
        <f t="shared" si="7"/>
        <v>1.069767441860465</v>
      </c>
      <c r="S20" s="79">
        <f t="shared" si="7"/>
        <v>1</v>
      </c>
      <c r="T20" s="79">
        <f t="shared" si="7"/>
        <v>0.94573643410852704</v>
      </c>
      <c r="U20" s="41">
        <f t="shared" si="7"/>
        <v>0.89534883720930236</v>
      </c>
      <c r="V20" s="31">
        <v>105.1</v>
      </c>
      <c r="W20" s="32">
        <v>113.3</v>
      </c>
      <c r="X20" s="32">
        <v>2.58</v>
      </c>
      <c r="Y20" s="32">
        <v>2.98</v>
      </c>
      <c r="Z20" s="79">
        <f t="shared" si="8"/>
        <v>0.9379844961240309</v>
      </c>
      <c r="AA20" s="79">
        <f t="shared" si="9"/>
        <v>0.94303797468354422</v>
      </c>
      <c r="AB20" s="41">
        <f t="shared" si="10"/>
        <v>0.99464127776910671</v>
      </c>
      <c r="AC20" s="31">
        <v>105.1</v>
      </c>
      <c r="AD20" s="32">
        <v>113.3</v>
      </c>
      <c r="AE20" s="32">
        <v>2.58</v>
      </c>
      <c r="AF20" s="32">
        <v>2.93</v>
      </c>
      <c r="AG20" s="79">
        <f t="shared" si="11"/>
        <v>0.9379844961240309</v>
      </c>
      <c r="AH20" s="79">
        <f t="shared" si="12"/>
        <v>0.99322033898305084</v>
      </c>
      <c r="AI20" s="41">
        <f t="shared" si="13"/>
        <v>0.94438712067095265</v>
      </c>
      <c r="AJ20" s="31"/>
      <c r="AK20" s="32"/>
      <c r="AL20" s="32"/>
      <c r="AM20" s="32"/>
      <c r="AN20" s="79"/>
      <c r="AO20" s="79"/>
      <c r="AP20" s="41"/>
    </row>
    <row r="21" spans="1:42" x14ac:dyDescent="0.25">
      <c r="A21" s="60"/>
      <c r="B21" s="61">
        <v>80</v>
      </c>
      <c r="C21" s="62"/>
      <c r="D21" s="31">
        <v>3.29</v>
      </c>
      <c r="E21" s="32">
        <v>3.01</v>
      </c>
      <c r="F21" s="32">
        <v>2.79</v>
      </c>
      <c r="G21" s="32">
        <v>2.61</v>
      </c>
      <c r="H21" s="32">
        <v>2.4700000000000002</v>
      </c>
      <c r="I21" s="8">
        <v>2.34</v>
      </c>
      <c r="J21" s="78">
        <f t="shared" si="0"/>
        <v>1.3539094650205761</v>
      </c>
      <c r="K21" s="79">
        <f t="shared" si="1"/>
        <v>1.2386831275720163</v>
      </c>
      <c r="L21" s="79">
        <f t="shared" si="2"/>
        <v>1.1481481481481481</v>
      </c>
      <c r="M21" s="79">
        <f t="shared" si="3"/>
        <v>1.074074074074074</v>
      </c>
      <c r="N21" s="79">
        <f t="shared" si="4"/>
        <v>1.0164609053497942</v>
      </c>
      <c r="O21" s="41">
        <f t="shared" si="5"/>
        <v>0.9629629629629628</v>
      </c>
      <c r="P21" s="78">
        <f t="shared" si="7"/>
        <v>1.2605363984674329</v>
      </c>
      <c r="Q21" s="79">
        <f t="shared" si="7"/>
        <v>1.1532567049808429</v>
      </c>
      <c r="R21" s="79">
        <f t="shared" si="7"/>
        <v>1.0689655172413794</v>
      </c>
      <c r="S21" s="79">
        <f t="shared" si="7"/>
        <v>1</v>
      </c>
      <c r="T21" s="79">
        <f t="shared" si="7"/>
        <v>0.94636015325670508</v>
      </c>
      <c r="U21" s="41">
        <f t="shared" si="7"/>
        <v>0.89655172413793105</v>
      </c>
      <c r="V21" s="31">
        <v>150</v>
      </c>
      <c r="W21" s="32">
        <v>166</v>
      </c>
      <c r="X21" s="32">
        <v>2.61</v>
      </c>
      <c r="Y21" s="32">
        <v>2.82</v>
      </c>
      <c r="Z21" s="79">
        <f t="shared" si="8"/>
        <v>0.92720306513409967</v>
      </c>
      <c r="AA21" s="79">
        <f t="shared" si="9"/>
        <v>0.89240506329113911</v>
      </c>
      <c r="AB21" s="41">
        <f t="shared" si="10"/>
        <v>1.0389935056112607</v>
      </c>
      <c r="AC21" s="31">
        <v>150</v>
      </c>
      <c r="AD21" s="32">
        <v>166</v>
      </c>
      <c r="AE21" s="32">
        <v>2.61</v>
      </c>
      <c r="AF21" s="32">
        <v>2.97</v>
      </c>
      <c r="AG21" s="79">
        <f t="shared" si="11"/>
        <v>0.92720306513409967</v>
      </c>
      <c r="AH21" s="79">
        <f t="shared" si="12"/>
        <v>1.0067796610169493</v>
      </c>
      <c r="AI21" s="41">
        <f t="shared" si="13"/>
        <v>0.92095927344969486</v>
      </c>
      <c r="AJ21" s="31"/>
      <c r="AK21" s="32"/>
      <c r="AL21" s="32"/>
      <c r="AM21" s="32"/>
      <c r="AN21" s="79"/>
      <c r="AO21" s="79"/>
      <c r="AP21" s="41"/>
    </row>
    <row r="22" spans="1:42" x14ac:dyDescent="0.25">
      <c r="A22" s="60"/>
      <c r="B22" s="61">
        <v>90</v>
      </c>
      <c r="C22" s="62"/>
      <c r="D22" s="31">
        <v>3.32</v>
      </c>
      <c r="E22" s="32">
        <v>3.05</v>
      </c>
      <c r="F22" s="32">
        <v>2.83</v>
      </c>
      <c r="G22" s="32">
        <v>2.65</v>
      </c>
      <c r="H22" s="32">
        <v>2.5</v>
      </c>
      <c r="I22" s="8">
        <v>2.37</v>
      </c>
      <c r="J22" s="78">
        <f t="shared" si="0"/>
        <v>1.3662551440329216</v>
      </c>
      <c r="K22" s="79">
        <f t="shared" si="1"/>
        <v>1.2551440329218106</v>
      </c>
      <c r="L22" s="79">
        <f t="shared" si="2"/>
        <v>1.1646090534979423</v>
      </c>
      <c r="M22" s="79">
        <f t="shared" si="3"/>
        <v>1.0905349794238681</v>
      </c>
      <c r="N22" s="79">
        <f t="shared" si="4"/>
        <v>1.0288065843621399</v>
      </c>
      <c r="O22" s="41">
        <f t="shared" si="5"/>
        <v>0.97530864197530864</v>
      </c>
      <c r="P22" s="78">
        <f t="shared" si="7"/>
        <v>1.2528301886792452</v>
      </c>
      <c r="Q22" s="79">
        <f t="shared" si="7"/>
        <v>1.1509433962264151</v>
      </c>
      <c r="R22" s="79">
        <f t="shared" si="7"/>
        <v>1.0679245283018868</v>
      </c>
      <c r="S22" s="79">
        <f t="shared" si="7"/>
        <v>1</v>
      </c>
      <c r="T22" s="79">
        <f t="shared" si="7"/>
        <v>0.94339622641509435</v>
      </c>
      <c r="U22" s="41">
        <f t="shared" si="7"/>
        <v>0.89433962264150946</v>
      </c>
      <c r="V22" s="31">
        <v>222</v>
      </c>
      <c r="W22" s="32">
        <v>247</v>
      </c>
      <c r="X22" s="32">
        <v>2.64</v>
      </c>
      <c r="Y22" s="32">
        <v>2.98</v>
      </c>
      <c r="Z22" s="79">
        <f t="shared" si="8"/>
        <v>0.91666666666666663</v>
      </c>
      <c r="AA22" s="79">
        <f t="shared" si="9"/>
        <v>0.94303797468354422</v>
      </c>
      <c r="AB22" s="41">
        <f t="shared" si="10"/>
        <v>0.97203579418344521</v>
      </c>
      <c r="AC22" s="31">
        <v>222</v>
      </c>
      <c r="AD22" s="32">
        <v>247</v>
      </c>
      <c r="AE22" s="32">
        <v>2.64</v>
      </c>
      <c r="AF22" s="32">
        <v>3.03</v>
      </c>
      <c r="AG22" s="79">
        <f t="shared" si="11"/>
        <v>0.91666666666666663</v>
      </c>
      <c r="AH22" s="79">
        <f t="shared" si="12"/>
        <v>1.0271186440677964</v>
      </c>
      <c r="AI22" s="41">
        <f t="shared" si="13"/>
        <v>0.89246424642464262</v>
      </c>
      <c r="AJ22" s="31"/>
      <c r="AK22" s="32"/>
      <c r="AL22" s="32"/>
      <c r="AM22" s="32"/>
      <c r="AN22" s="79"/>
      <c r="AO22" s="79"/>
      <c r="AP22" s="41"/>
    </row>
    <row r="23" spans="1:42" x14ac:dyDescent="0.25">
      <c r="A23" s="60"/>
      <c r="B23" s="61">
        <v>100</v>
      </c>
      <c r="C23" s="62"/>
      <c r="D23" s="31">
        <v>3.36</v>
      </c>
      <c r="E23" s="32">
        <v>3.09</v>
      </c>
      <c r="F23" s="32">
        <v>2.86</v>
      </c>
      <c r="G23" s="32">
        <v>2.68</v>
      </c>
      <c r="H23" s="32">
        <v>2.5299999999999998</v>
      </c>
      <c r="I23" s="8">
        <v>2.4</v>
      </c>
      <c r="J23" s="78">
        <f t="shared" si="0"/>
        <v>1.382716049382716</v>
      </c>
      <c r="K23" s="79">
        <f t="shared" si="1"/>
        <v>1.2716049382716048</v>
      </c>
      <c r="L23" s="79">
        <f t="shared" si="2"/>
        <v>1.176954732510288</v>
      </c>
      <c r="M23" s="79">
        <f t="shared" si="3"/>
        <v>1.1028806584362141</v>
      </c>
      <c r="N23" s="79">
        <f t="shared" si="4"/>
        <v>1.0411522633744854</v>
      </c>
      <c r="O23" s="41">
        <f t="shared" si="5"/>
        <v>0.98765432098765427</v>
      </c>
      <c r="P23" s="78">
        <f t="shared" si="7"/>
        <v>1.2537313432835819</v>
      </c>
      <c r="Q23" s="79">
        <f t="shared" si="7"/>
        <v>1.1529850746268655</v>
      </c>
      <c r="R23" s="79">
        <f t="shared" si="7"/>
        <v>1.0671641791044775</v>
      </c>
      <c r="S23" s="79">
        <f t="shared" si="7"/>
        <v>1</v>
      </c>
      <c r="T23" s="79">
        <f t="shared" si="7"/>
        <v>0.94402985074626855</v>
      </c>
      <c r="U23" s="41">
        <f t="shared" si="7"/>
        <v>0.89552238805970141</v>
      </c>
      <c r="V23" s="31">
        <v>338</v>
      </c>
      <c r="W23" s="32">
        <v>368</v>
      </c>
      <c r="X23" s="32">
        <v>2.67</v>
      </c>
      <c r="Y23" s="32">
        <v>3.16</v>
      </c>
      <c r="Z23" s="79">
        <f t="shared" si="8"/>
        <v>0.90636704119850187</v>
      </c>
      <c r="AA23" s="79">
        <f t="shared" si="9"/>
        <v>1</v>
      </c>
      <c r="AB23" s="41">
        <f t="shared" si="10"/>
        <v>0.90636704119850187</v>
      </c>
      <c r="AC23" s="31">
        <v>338</v>
      </c>
      <c r="AD23" s="32">
        <v>368</v>
      </c>
      <c r="AE23" s="32">
        <v>2.67</v>
      </c>
      <c r="AF23" s="32">
        <v>3.11</v>
      </c>
      <c r="AG23" s="79">
        <f t="shared" si="11"/>
        <v>0.90636704119850187</v>
      </c>
      <c r="AH23" s="79">
        <f t="shared" si="12"/>
        <v>1.054237288135593</v>
      </c>
      <c r="AI23" s="41">
        <f t="shared" si="13"/>
        <v>0.85973722557414178</v>
      </c>
      <c r="AJ23" s="31"/>
      <c r="AK23" s="32"/>
      <c r="AL23" s="32"/>
      <c r="AM23" s="32"/>
      <c r="AN23" s="79"/>
      <c r="AO23" s="79"/>
      <c r="AP23" s="41"/>
    </row>
    <row r="24" spans="1:42" x14ac:dyDescent="0.25">
      <c r="A24" s="60"/>
      <c r="B24" s="61">
        <v>110</v>
      </c>
      <c r="C24" s="62"/>
      <c r="D24" s="31">
        <v>3.4</v>
      </c>
      <c r="E24" s="32">
        <v>3.12</v>
      </c>
      <c r="F24" s="32">
        <v>2.9</v>
      </c>
      <c r="G24" s="32">
        <v>2.71</v>
      </c>
      <c r="H24" s="32">
        <v>2.56</v>
      </c>
      <c r="I24" s="8">
        <v>2.4300000000000002</v>
      </c>
      <c r="J24" s="78">
        <f t="shared" si="0"/>
        <v>1.3991769547325101</v>
      </c>
      <c r="K24" s="79">
        <f t="shared" si="1"/>
        <v>1.2839506172839505</v>
      </c>
      <c r="L24" s="79">
        <f t="shared" si="2"/>
        <v>1.1934156378600822</v>
      </c>
      <c r="M24" s="79">
        <f t="shared" si="3"/>
        <v>1.1152263374485596</v>
      </c>
      <c r="N24" s="79">
        <f t="shared" si="4"/>
        <v>1.0534979423868311</v>
      </c>
      <c r="O24" s="41">
        <f t="shared" si="5"/>
        <v>1</v>
      </c>
      <c r="P24" s="78">
        <f t="shared" si="7"/>
        <v>1.2546125461254611</v>
      </c>
      <c r="Q24" s="79">
        <f t="shared" si="7"/>
        <v>1.1512915129151291</v>
      </c>
      <c r="R24" s="79">
        <f t="shared" si="7"/>
        <v>1.070110701107011</v>
      </c>
      <c r="S24" s="79">
        <f t="shared" si="7"/>
        <v>1</v>
      </c>
      <c r="T24" s="79">
        <f t="shared" si="7"/>
        <v>0.94464944649446503</v>
      </c>
      <c r="U24" s="41">
        <f t="shared" si="7"/>
        <v>0.89667896678966796</v>
      </c>
      <c r="V24" s="31">
        <v>513</v>
      </c>
      <c r="W24" s="32">
        <v>558</v>
      </c>
      <c r="X24" s="32">
        <v>2.71</v>
      </c>
      <c r="Y24" s="32">
        <v>3.22</v>
      </c>
      <c r="Z24" s="79">
        <f t="shared" si="8"/>
        <v>0.8929889298892989</v>
      </c>
      <c r="AA24" s="79">
        <f t="shared" si="9"/>
        <v>1.018987341772152</v>
      </c>
      <c r="AB24" s="41">
        <f t="shared" si="10"/>
        <v>0.87634938461185841</v>
      </c>
      <c r="AC24" s="31">
        <v>513</v>
      </c>
      <c r="AD24" s="32">
        <v>558</v>
      </c>
      <c r="AE24" s="32">
        <v>2.71</v>
      </c>
      <c r="AF24" s="32">
        <v>3.22</v>
      </c>
      <c r="AG24" s="79">
        <f t="shared" si="11"/>
        <v>0.8929889298892989</v>
      </c>
      <c r="AH24" s="79">
        <f t="shared" si="12"/>
        <v>1.0915254237288137</v>
      </c>
      <c r="AI24" s="41">
        <f t="shared" si="13"/>
        <v>0.81811097614081718</v>
      </c>
      <c r="AJ24" s="31"/>
      <c r="AK24" s="32"/>
      <c r="AL24" s="32"/>
      <c r="AM24" s="32"/>
      <c r="AN24" s="79"/>
      <c r="AO24" s="79"/>
      <c r="AP24" s="41"/>
    </row>
    <row r="25" spans="1:42" x14ac:dyDescent="0.25">
      <c r="A25" s="60"/>
      <c r="B25" s="61">
        <v>120</v>
      </c>
      <c r="C25" s="62"/>
      <c r="D25" s="31">
        <v>3.44</v>
      </c>
      <c r="E25" s="32">
        <v>3.16</v>
      </c>
      <c r="F25" s="32">
        <v>2.93</v>
      </c>
      <c r="G25" s="32">
        <v>2.74</v>
      </c>
      <c r="H25" s="32">
        <v>2.59</v>
      </c>
      <c r="I25" s="8">
        <v>2.46</v>
      </c>
      <c r="J25" s="78">
        <f t="shared" si="0"/>
        <v>1.4156378600823045</v>
      </c>
      <c r="K25" s="79">
        <f t="shared" si="1"/>
        <v>1.3004115226337449</v>
      </c>
      <c r="L25" s="79">
        <f t="shared" si="2"/>
        <v>1.2057613168724279</v>
      </c>
      <c r="M25" s="79">
        <f t="shared" si="3"/>
        <v>1.1275720164609053</v>
      </c>
      <c r="N25" s="79">
        <f t="shared" si="4"/>
        <v>1.0658436213991769</v>
      </c>
      <c r="O25" s="41">
        <f t="shared" si="5"/>
        <v>1.0123456790123455</v>
      </c>
      <c r="P25" s="78">
        <f t="shared" si="7"/>
        <v>1.2554744525547443</v>
      </c>
      <c r="Q25" s="79">
        <f t="shared" si="7"/>
        <v>1.1532846715328466</v>
      </c>
      <c r="R25" s="79">
        <f t="shared" si="7"/>
        <v>1.0693430656934306</v>
      </c>
      <c r="S25" s="79">
        <f t="shared" si="7"/>
        <v>1</v>
      </c>
      <c r="T25" s="79">
        <f t="shared" si="7"/>
        <v>0.94525547445255464</v>
      </c>
      <c r="U25" s="41">
        <f t="shared" si="7"/>
        <v>0.89781021897810209</v>
      </c>
      <c r="V25" s="31">
        <v>760</v>
      </c>
      <c r="W25" s="32">
        <v>810</v>
      </c>
      <c r="X25" s="32">
        <v>2.74</v>
      </c>
      <c r="Y25" s="32">
        <v>3.55</v>
      </c>
      <c r="Z25" s="79">
        <f t="shared" si="8"/>
        <v>0.88321167883211671</v>
      </c>
      <c r="AA25" s="79">
        <f t="shared" si="9"/>
        <v>1.1234177215189873</v>
      </c>
      <c r="AB25" s="41">
        <f t="shared" si="10"/>
        <v>0.78618279017168702</v>
      </c>
      <c r="AC25" s="31">
        <v>760</v>
      </c>
      <c r="AD25" s="32">
        <v>810</v>
      </c>
      <c r="AE25" s="32">
        <v>2.74</v>
      </c>
      <c r="AF25" s="32">
        <v>3.55</v>
      </c>
      <c r="AG25" s="79">
        <f t="shared" si="11"/>
        <v>0.88321167883211671</v>
      </c>
      <c r="AH25" s="79">
        <f t="shared" si="12"/>
        <v>1.2033898305084745</v>
      </c>
      <c r="AI25" s="41">
        <f t="shared" si="13"/>
        <v>0.73393646550837877</v>
      </c>
      <c r="AJ25" s="31"/>
      <c r="AK25" s="32"/>
      <c r="AL25" s="32"/>
      <c r="AM25" s="32"/>
      <c r="AN25" s="79"/>
      <c r="AO25" s="79"/>
      <c r="AP25" s="41"/>
    </row>
    <row r="26" spans="1:42" x14ac:dyDescent="0.25">
      <c r="A26" s="60"/>
      <c r="B26" s="61"/>
      <c r="C26" s="62"/>
      <c r="D26" s="69"/>
      <c r="E26" s="70"/>
      <c r="F26" s="70"/>
      <c r="G26" s="70"/>
      <c r="H26" s="70"/>
      <c r="I26" s="71"/>
      <c r="J26" s="80"/>
      <c r="K26" s="81"/>
      <c r="L26" s="81"/>
      <c r="M26" s="81"/>
      <c r="N26" s="81"/>
      <c r="O26" s="82"/>
      <c r="P26" s="69"/>
      <c r="Q26" s="70"/>
      <c r="R26" s="70"/>
      <c r="S26" s="70"/>
      <c r="T26" s="70"/>
      <c r="U26" s="71"/>
      <c r="V26" s="31"/>
      <c r="W26" s="32">
        <v>2.76</v>
      </c>
      <c r="X26" s="32">
        <v>2.76</v>
      </c>
      <c r="Y26" s="32">
        <v>3.65</v>
      </c>
      <c r="Z26" s="79">
        <f t="shared" si="8"/>
        <v>0.87681159420289867</v>
      </c>
      <c r="AA26" s="79">
        <f t="shared" si="9"/>
        <v>1.1550632911392404</v>
      </c>
      <c r="AB26" s="41">
        <f t="shared" si="10"/>
        <v>0.75910264046059173</v>
      </c>
      <c r="AC26" s="31"/>
      <c r="AD26" s="32">
        <v>2.76</v>
      </c>
      <c r="AE26" s="32">
        <v>2.76</v>
      </c>
      <c r="AF26" s="32">
        <v>3.65</v>
      </c>
      <c r="AG26" s="79">
        <f t="shared" si="11"/>
        <v>0.87681159420289867</v>
      </c>
      <c r="AH26" s="79">
        <f t="shared" si="12"/>
        <v>1.2372881355932202</v>
      </c>
      <c r="AI26" s="41">
        <f t="shared" si="13"/>
        <v>0.70865594599960313</v>
      </c>
      <c r="AJ26" s="31"/>
      <c r="AK26" s="32"/>
      <c r="AL26" s="32"/>
      <c r="AM26" s="32"/>
      <c r="AN26" s="79"/>
      <c r="AO26" s="79"/>
      <c r="AP26" s="41"/>
    </row>
    <row r="27" spans="1:42" x14ac:dyDescent="0.25">
      <c r="A27" s="63"/>
      <c r="B27" s="64">
        <v>22</v>
      </c>
      <c r="C27" s="65"/>
      <c r="D27" s="72">
        <v>3.08</v>
      </c>
      <c r="E27" s="73">
        <v>2.81</v>
      </c>
      <c r="F27" s="73">
        <v>2.61</v>
      </c>
      <c r="G27" s="73">
        <v>2.4300000000000002</v>
      </c>
      <c r="H27" s="73">
        <v>2.29</v>
      </c>
      <c r="I27" s="74">
        <v>2.1800000000000002</v>
      </c>
      <c r="J27" s="83">
        <f t="shared" ref="J27:O27" si="14">D27/TunNorm</f>
        <v>1.2674897119341564</v>
      </c>
      <c r="K27" s="84">
        <f t="shared" si="14"/>
        <v>1.1563786008230452</v>
      </c>
      <c r="L27" s="84">
        <f t="shared" si="14"/>
        <v>1.074074074074074</v>
      </c>
      <c r="M27" s="84">
        <f t="shared" si="14"/>
        <v>1</v>
      </c>
      <c r="N27" s="84">
        <f t="shared" si="14"/>
        <v>0.94238683127572009</v>
      </c>
      <c r="O27" s="85">
        <f t="shared" si="14"/>
        <v>0.89711934156378603</v>
      </c>
      <c r="P27" s="83">
        <f t="shared" ref="P27:U27" si="15">D27/$G27</f>
        <v>1.2674897119341564</v>
      </c>
      <c r="Q27" s="84">
        <f t="shared" si="15"/>
        <v>1.1563786008230452</v>
      </c>
      <c r="R27" s="84">
        <f t="shared" si="15"/>
        <v>1.074074074074074</v>
      </c>
      <c r="S27" s="84">
        <f t="shared" si="15"/>
        <v>1</v>
      </c>
      <c r="T27" s="84">
        <f t="shared" si="15"/>
        <v>0.94238683127572009</v>
      </c>
      <c r="U27" s="85">
        <f t="shared" si="15"/>
        <v>0.89711934156378603</v>
      </c>
      <c r="V27" s="72"/>
      <c r="W27" s="73"/>
      <c r="X27" s="73"/>
      <c r="Y27" s="73"/>
      <c r="Z27" s="73"/>
      <c r="AA27" s="73"/>
      <c r="AB27" s="74"/>
      <c r="AC27" s="72"/>
      <c r="AD27" s="73"/>
      <c r="AE27" s="73"/>
      <c r="AF27" s="73"/>
      <c r="AG27" s="73"/>
      <c r="AH27" s="73"/>
      <c r="AI27" s="74"/>
      <c r="AJ27" s="72"/>
      <c r="AK27" s="73"/>
      <c r="AL27" s="73"/>
      <c r="AM27" s="73"/>
      <c r="AN27" s="73"/>
      <c r="AO27" s="73"/>
      <c r="AP27" s="74"/>
    </row>
    <row r="28" spans="1:42" x14ac:dyDescent="0.25">
      <c r="A28" s="60"/>
      <c r="B28" s="61">
        <v>-70</v>
      </c>
      <c r="C28" s="62"/>
      <c r="D28" s="32"/>
      <c r="E28" s="32"/>
      <c r="F28" s="32"/>
      <c r="G28" s="32"/>
      <c r="H28" s="32"/>
      <c r="I28" s="32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75">
        <v>0.1</v>
      </c>
      <c r="AK28" s="76"/>
      <c r="AL28" s="76">
        <v>2.17</v>
      </c>
      <c r="AM28" s="98">
        <v>1.47</v>
      </c>
      <c r="AN28" s="76">
        <f t="shared" ref="AN28:AN29" si="16">AL28/AL$37</f>
        <v>0.88934426229508201</v>
      </c>
      <c r="AO28" s="76">
        <f>AM28/AM$37</f>
        <v>1.0675381263616557</v>
      </c>
      <c r="AP28" s="77">
        <f t="shared" ref="AP28:AP29" si="17">AN28*AO28</f>
        <v>0.94940890746098072</v>
      </c>
    </row>
    <row r="29" spans="1:42" x14ac:dyDescent="0.25">
      <c r="A29" s="60"/>
      <c r="B29" s="61">
        <v>-60</v>
      </c>
      <c r="C29" s="62"/>
      <c r="D29" s="32"/>
      <c r="E29" s="32"/>
      <c r="F29" s="32"/>
      <c r="G29" s="32"/>
      <c r="H29" s="32"/>
      <c r="I29" s="32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78">
        <v>0.1</v>
      </c>
      <c r="AK29" s="79"/>
      <c r="AL29" s="79">
        <v>2.19</v>
      </c>
      <c r="AM29" s="99">
        <v>1.456</v>
      </c>
      <c r="AN29" s="79">
        <f t="shared" si="16"/>
        <v>0.89754098360655743</v>
      </c>
      <c r="AO29" s="79">
        <f t="shared" ref="AO29:AO48" si="18">AM29/AM$37</f>
        <v>1.0573710965867829</v>
      </c>
      <c r="AP29" s="41">
        <f t="shared" si="17"/>
        <v>0.94903389406764538</v>
      </c>
    </row>
    <row r="30" spans="1:42" x14ac:dyDescent="0.25">
      <c r="A30" s="60"/>
      <c r="B30" s="61">
        <v>-50</v>
      </c>
      <c r="C30" s="62"/>
      <c r="AJ30" s="90">
        <v>0.1</v>
      </c>
      <c r="AK30" s="91"/>
      <c r="AL30" s="91">
        <v>2.2200000000000002</v>
      </c>
      <c r="AM30" s="100">
        <v>1.44</v>
      </c>
      <c r="AN30" s="91">
        <f>AL30/AL$37</f>
        <v>0.90983606557377061</v>
      </c>
      <c r="AO30" s="91">
        <f t="shared" si="18"/>
        <v>1.0457516339869282</v>
      </c>
      <c r="AP30" s="92">
        <f>AN30*AO30</f>
        <v>0.95146255223400855</v>
      </c>
    </row>
    <row r="31" spans="1:42" x14ac:dyDescent="0.25">
      <c r="A31" s="60"/>
      <c r="B31" s="61">
        <v>-40</v>
      </c>
      <c r="C31" s="62"/>
      <c r="P31" s="40">
        <f>AVERAGE(P8:P25)</f>
        <v>1.2638059835921223</v>
      </c>
      <c r="Q31" s="40">
        <f>AVERAGE(Q8:Q25)</f>
        <v>1.1563439438119394</v>
      </c>
      <c r="R31" s="40">
        <f t="shared" ref="R31:U31" si="19">AVERAGE(R8:R25)</f>
        <v>1.0702950835074132</v>
      </c>
      <c r="S31" s="40">
        <f t="shared" si="19"/>
        <v>1</v>
      </c>
      <c r="T31" s="40">
        <f t="shared" si="19"/>
        <v>0.94315246969851785</v>
      </c>
      <c r="U31" s="40">
        <f t="shared" si="19"/>
        <v>0.8944674297112426</v>
      </c>
      <c r="AJ31" s="90">
        <v>0.1</v>
      </c>
      <c r="AK31" s="91"/>
      <c r="AL31" s="91">
        <v>2.25</v>
      </c>
      <c r="AM31" s="100">
        <v>1.425</v>
      </c>
      <c r="AN31" s="91">
        <f t="shared" ref="AN31:AN48" si="20">AL31/AL$37</f>
        <v>0.92213114754098358</v>
      </c>
      <c r="AO31" s="91">
        <f t="shared" si="18"/>
        <v>1.0348583877995643</v>
      </c>
      <c r="AP31" s="92">
        <f t="shared" ref="AP31:AP48" si="21">AN31*AO31</f>
        <v>0.95427515268402441</v>
      </c>
    </row>
    <row r="32" spans="1:42" x14ac:dyDescent="0.25">
      <c r="A32" s="60"/>
      <c r="B32" s="61">
        <v>-30</v>
      </c>
      <c r="C32" s="62"/>
      <c r="AJ32" s="90">
        <v>0.2</v>
      </c>
      <c r="AK32" s="91"/>
      <c r="AL32" s="91">
        <v>2.2799999999999998</v>
      </c>
      <c r="AM32" s="100">
        <v>1.409</v>
      </c>
      <c r="AN32" s="91">
        <f t="shared" si="20"/>
        <v>0.93442622950819665</v>
      </c>
      <c r="AO32" s="91">
        <f t="shared" si="18"/>
        <v>1.0232389251997096</v>
      </c>
      <c r="AP32" s="92">
        <f t="shared" si="21"/>
        <v>0.95614129076038434</v>
      </c>
    </row>
    <row r="33" spans="1:42" x14ac:dyDescent="0.25">
      <c r="A33" s="60"/>
      <c r="B33" s="61">
        <v>-20</v>
      </c>
      <c r="C33" s="62"/>
      <c r="AJ33" s="90">
        <v>0.6</v>
      </c>
      <c r="AK33" s="91"/>
      <c r="AL33" s="91">
        <v>2.31</v>
      </c>
      <c r="AM33" s="100">
        <v>1.393</v>
      </c>
      <c r="AN33" s="91">
        <f t="shared" si="20"/>
        <v>0.94672131147540983</v>
      </c>
      <c r="AO33" s="91">
        <f t="shared" si="18"/>
        <v>1.0116194625998547</v>
      </c>
      <c r="AP33" s="92">
        <f t="shared" si="21"/>
        <v>0.95772170434658377</v>
      </c>
    </row>
    <row r="34" spans="1:42" x14ac:dyDescent="0.25">
      <c r="A34" s="60"/>
      <c r="B34" s="61">
        <v>-10</v>
      </c>
      <c r="C34" s="62"/>
      <c r="AJ34" s="90">
        <v>1.3</v>
      </c>
      <c r="AK34" s="91"/>
      <c r="AL34" s="91">
        <v>2.34</v>
      </c>
      <c r="AM34" s="100">
        <v>1.3819999999999999</v>
      </c>
      <c r="AN34" s="91">
        <f t="shared" si="20"/>
        <v>0.95901639344262291</v>
      </c>
      <c r="AO34" s="91">
        <f t="shared" si="18"/>
        <v>1.0036310820624545</v>
      </c>
      <c r="AP34" s="92">
        <f t="shared" si="21"/>
        <v>0.96249866066645229</v>
      </c>
    </row>
    <row r="35" spans="1:42" x14ac:dyDescent="0.25">
      <c r="A35" s="60"/>
      <c r="B35" s="61">
        <v>0</v>
      </c>
      <c r="C35" s="62"/>
      <c r="AJ35" s="90">
        <v>2.9</v>
      </c>
      <c r="AK35" s="91"/>
      <c r="AL35" s="91">
        <v>2.38</v>
      </c>
      <c r="AM35" s="100">
        <v>1.3720000000000001</v>
      </c>
      <c r="AN35" s="91">
        <f t="shared" si="20"/>
        <v>0.97540983606557374</v>
      </c>
      <c r="AO35" s="91">
        <f t="shared" si="18"/>
        <v>0.99636891793754545</v>
      </c>
      <c r="AP35" s="92">
        <f t="shared" si="21"/>
        <v>0.97186804290629436</v>
      </c>
    </row>
    <row r="36" spans="1:42" x14ac:dyDescent="0.25">
      <c r="A36" s="60"/>
      <c r="B36" s="61">
        <v>10</v>
      </c>
      <c r="C36" s="62"/>
      <c r="AJ36" s="90">
        <v>5.4</v>
      </c>
      <c r="AK36" s="91"/>
      <c r="AL36" s="91">
        <v>2.4</v>
      </c>
      <c r="AM36" s="100">
        <v>1.3680000000000001</v>
      </c>
      <c r="AN36" s="91">
        <f t="shared" si="20"/>
        <v>0.98360655737704916</v>
      </c>
      <c r="AO36" s="91">
        <f t="shared" si="18"/>
        <v>0.99346405228758172</v>
      </c>
      <c r="AP36" s="92">
        <f t="shared" si="21"/>
        <v>0.97717775634844106</v>
      </c>
    </row>
    <row r="37" spans="1:42" x14ac:dyDescent="0.25">
      <c r="A37" s="60"/>
      <c r="B37" s="61">
        <v>20</v>
      </c>
      <c r="C37" s="62"/>
      <c r="AJ37" s="90">
        <v>9.1999999999999993</v>
      </c>
      <c r="AK37" s="91"/>
      <c r="AL37" s="91">
        <v>2.44</v>
      </c>
      <c r="AM37" s="100">
        <v>1.377</v>
      </c>
      <c r="AN37" s="91">
        <f t="shared" si="20"/>
        <v>1</v>
      </c>
      <c r="AO37" s="91">
        <f t="shared" si="18"/>
        <v>1</v>
      </c>
      <c r="AP37" s="92">
        <f t="shared" si="21"/>
        <v>1</v>
      </c>
    </row>
    <row r="38" spans="1:42" x14ac:dyDescent="0.25">
      <c r="A38" s="60"/>
      <c r="B38" s="61">
        <v>30</v>
      </c>
      <c r="C38" s="62"/>
      <c r="AJ38" s="90">
        <v>16.399999999999999</v>
      </c>
      <c r="AK38" s="91"/>
      <c r="AL38" s="91">
        <v>2.48</v>
      </c>
      <c r="AM38" s="100">
        <v>1.425</v>
      </c>
      <c r="AN38" s="91">
        <f t="shared" si="20"/>
        <v>1.0163934426229508</v>
      </c>
      <c r="AO38" s="91">
        <f t="shared" si="18"/>
        <v>1.0348583877995643</v>
      </c>
      <c r="AP38" s="92">
        <f t="shared" si="21"/>
        <v>1.0518232794028359</v>
      </c>
    </row>
    <row r="39" spans="1:42" x14ac:dyDescent="0.25">
      <c r="A39" s="60"/>
      <c r="B39" s="61">
        <v>40</v>
      </c>
      <c r="C39" s="62"/>
      <c r="AJ39" s="90"/>
      <c r="AK39" s="91"/>
      <c r="AL39" s="91">
        <v>2.5</v>
      </c>
      <c r="AM39" s="100">
        <v>1.468</v>
      </c>
      <c r="AN39" s="91">
        <f t="shared" si="20"/>
        <v>1.0245901639344261</v>
      </c>
      <c r="AO39" s="91">
        <f t="shared" si="18"/>
        <v>1.0660856935366738</v>
      </c>
      <c r="AP39" s="92">
        <f t="shared" si="21"/>
        <v>1.092300915508887</v>
      </c>
    </row>
    <row r="40" spans="1:42" x14ac:dyDescent="0.25">
      <c r="A40" s="60"/>
      <c r="B40" s="61">
        <v>50</v>
      </c>
      <c r="C40" s="62"/>
      <c r="AJ40" s="90"/>
      <c r="AK40" s="91"/>
      <c r="AL40" s="91">
        <v>2.5299999999999998</v>
      </c>
      <c r="AM40" s="100">
        <v>1.54</v>
      </c>
      <c r="AN40" s="91">
        <f t="shared" si="20"/>
        <v>1.0368852459016393</v>
      </c>
      <c r="AO40" s="91">
        <f t="shared" si="18"/>
        <v>1.1183732752360203</v>
      </c>
      <c r="AP40" s="92">
        <f t="shared" si="21"/>
        <v>1.1596247485029225</v>
      </c>
    </row>
    <row r="41" spans="1:42" x14ac:dyDescent="0.25">
      <c r="A41" s="60"/>
      <c r="B41" s="61">
        <v>60</v>
      </c>
      <c r="C41" s="62"/>
      <c r="AJ41" s="90"/>
      <c r="AK41" s="91"/>
      <c r="AL41" s="91">
        <v>2.56</v>
      </c>
      <c r="AM41" s="100">
        <v>1.627</v>
      </c>
      <c r="AN41" s="91">
        <f t="shared" si="20"/>
        <v>1.0491803278688525</v>
      </c>
      <c r="AO41" s="91">
        <f t="shared" si="18"/>
        <v>1.1815541031227306</v>
      </c>
      <c r="AP41" s="92">
        <f t="shared" si="21"/>
        <v>1.2396633213090944</v>
      </c>
    </row>
    <row r="42" spans="1:42" x14ac:dyDescent="0.25">
      <c r="A42" s="60"/>
      <c r="B42" s="61">
        <v>70</v>
      </c>
      <c r="C42" s="62"/>
      <c r="AJ42" s="90"/>
      <c r="AK42" s="91"/>
      <c r="AL42" s="91">
        <v>2.59</v>
      </c>
      <c r="AM42" s="100">
        <v>1.7410000000000001</v>
      </c>
      <c r="AN42" s="91">
        <f t="shared" si="20"/>
        <v>1.0614754098360655</v>
      </c>
      <c r="AO42" s="91">
        <f t="shared" si="18"/>
        <v>1.2643427741466957</v>
      </c>
      <c r="AP42" s="92">
        <f t="shared" si="21"/>
        <v>1.3420687643606317</v>
      </c>
    </row>
    <row r="43" spans="1:42" x14ac:dyDescent="0.25">
      <c r="A43" s="60"/>
      <c r="B43" s="61">
        <v>80</v>
      </c>
      <c r="C43" s="62"/>
      <c r="AJ43" s="90"/>
      <c r="AK43" s="91"/>
      <c r="AL43" s="91">
        <v>2.63</v>
      </c>
      <c r="AM43" s="100">
        <v>1.859</v>
      </c>
      <c r="AN43" s="91">
        <f t="shared" si="20"/>
        <v>1.0778688524590163</v>
      </c>
      <c r="AO43" s="91">
        <f t="shared" si="18"/>
        <v>1.3500363108206246</v>
      </c>
      <c r="AP43" s="92">
        <f t="shared" si="21"/>
        <v>1.4551620891222306</v>
      </c>
    </row>
    <row r="44" spans="1:42" x14ac:dyDescent="0.25">
      <c r="A44" s="60"/>
      <c r="B44" s="61">
        <v>90</v>
      </c>
      <c r="C44" s="62"/>
      <c r="AJ44" s="90"/>
      <c r="AK44" s="91"/>
      <c r="AL44" s="91">
        <v>2.65</v>
      </c>
      <c r="AM44" s="100">
        <v>1.9359999999999999</v>
      </c>
      <c r="AN44" s="91">
        <f t="shared" si="20"/>
        <v>1.0860655737704918</v>
      </c>
      <c r="AO44" s="91">
        <f t="shared" si="18"/>
        <v>1.4059549745824256</v>
      </c>
      <c r="AP44" s="92">
        <f t="shared" si="21"/>
        <v>1.5269592961653393</v>
      </c>
    </row>
    <row r="45" spans="1:42" x14ac:dyDescent="0.25">
      <c r="A45" s="60"/>
      <c r="B45" s="61">
        <v>100</v>
      </c>
      <c r="C45" s="62"/>
      <c r="AJ45" s="90"/>
      <c r="AK45" s="91"/>
      <c r="AL45" s="91">
        <v>2.7</v>
      </c>
      <c r="AM45" s="100">
        <v>2.1739999999999999</v>
      </c>
      <c r="AN45" s="91">
        <f t="shared" si="20"/>
        <v>1.1065573770491803</v>
      </c>
      <c r="AO45" s="91">
        <f t="shared" si="18"/>
        <v>1.578794480755265</v>
      </c>
      <c r="AP45" s="92">
        <f t="shared" si="21"/>
        <v>1.7470266795242686</v>
      </c>
    </row>
    <row r="46" spans="1:42" x14ac:dyDescent="0.25">
      <c r="A46" s="60"/>
      <c r="B46" s="61">
        <v>110</v>
      </c>
      <c r="C46" s="62"/>
      <c r="AJ46" s="90"/>
      <c r="AK46" s="91"/>
      <c r="AL46" s="91">
        <v>2.72</v>
      </c>
      <c r="AM46" s="100">
        <v>2.34</v>
      </c>
      <c r="AN46" s="91">
        <f t="shared" si="20"/>
        <v>1.1147540983606559</v>
      </c>
      <c r="AO46" s="91">
        <f t="shared" si="18"/>
        <v>1.6993464052287581</v>
      </c>
      <c r="AP46" s="92">
        <f t="shared" si="21"/>
        <v>1.894353369763206</v>
      </c>
    </row>
    <row r="47" spans="1:42" x14ac:dyDescent="0.25">
      <c r="A47" s="60"/>
      <c r="B47" s="61">
        <v>120</v>
      </c>
      <c r="C47" s="62"/>
      <c r="AJ47" s="90"/>
      <c r="AK47" s="91"/>
      <c r="AL47" s="91">
        <v>2.75</v>
      </c>
      <c r="AM47" s="100">
        <v>2.7770000000000001</v>
      </c>
      <c r="AN47" s="91">
        <f t="shared" si="20"/>
        <v>1.1270491803278688</v>
      </c>
      <c r="AO47" s="91">
        <f t="shared" si="18"/>
        <v>2.0167029774872911</v>
      </c>
      <c r="AP47" s="92">
        <f t="shared" si="21"/>
        <v>2.2729234377418241</v>
      </c>
    </row>
    <row r="48" spans="1:42" x14ac:dyDescent="0.25">
      <c r="A48" s="63"/>
      <c r="B48" s="64">
        <v>130</v>
      </c>
      <c r="C48" s="65"/>
      <c r="AJ48" s="93"/>
      <c r="AK48" s="94"/>
      <c r="AL48" s="94">
        <v>2.78</v>
      </c>
      <c r="AM48" s="101">
        <v>3.11</v>
      </c>
      <c r="AN48" s="94">
        <f t="shared" si="20"/>
        <v>1.139344262295082</v>
      </c>
      <c r="AO48" s="94">
        <f t="shared" si="18"/>
        <v>2.2585330428467683</v>
      </c>
      <c r="AP48" s="95">
        <f t="shared" si="21"/>
        <v>2.573246663571318</v>
      </c>
    </row>
    <row r="50" spans="40:42" x14ac:dyDescent="0.25">
      <c r="AN50" s="97"/>
      <c r="AO50" s="89" t="s">
        <v>134</v>
      </c>
      <c r="AP50" s="96">
        <f>AL37*AM37*1.8</f>
        <v>6.047784</v>
      </c>
    </row>
  </sheetData>
  <mergeCells count="18">
    <mergeCell ref="A7:C7"/>
    <mergeCell ref="Z2:AB2"/>
    <mergeCell ref="A3:C3"/>
    <mergeCell ref="D2:I2"/>
    <mergeCell ref="P2:U2"/>
    <mergeCell ref="J2:O2"/>
    <mergeCell ref="AJ1:AP1"/>
    <mergeCell ref="AN2:AP2"/>
    <mergeCell ref="A4:C4"/>
    <mergeCell ref="A5:C5"/>
    <mergeCell ref="A6:C6"/>
    <mergeCell ref="AG2:AI2"/>
    <mergeCell ref="AC1:AI1"/>
    <mergeCell ref="A1:C1"/>
    <mergeCell ref="D1:I1"/>
    <mergeCell ref="V1:AB1"/>
    <mergeCell ref="P1:U1"/>
    <mergeCell ref="J1: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zoomScaleNormal="100" workbookViewId="0">
      <selection activeCell="P157" sqref="P157"/>
    </sheetView>
  </sheetViews>
  <sheetFormatPr defaultRowHeight="15" x14ac:dyDescent="0.25"/>
  <sheetData/>
  <pageMargins left="0.7" right="0.7" top="0.75" bottom="0.75" header="0.3" footer="0.3"/>
  <pageSetup scale="76" orientation="portrait" r:id="rId1"/>
  <rowBreaks count="3" manualBreakCount="3">
    <brk id="59" max="16383" man="1"/>
    <brk id="117" max="16383" man="1"/>
    <brk id="1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Raw</vt:lpstr>
      <vt:lpstr>Plots</vt:lpstr>
      <vt:lpstr>Temp-Raw</vt:lpstr>
      <vt:lpstr>Temp-plots</vt:lpstr>
      <vt:lpstr>Rtst1</vt:lpstr>
      <vt:lpstr>Rtst11</vt:lpstr>
      <vt:lpstr>Rtst12</vt:lpstr>
      <vt:lpstr>Rtst2</vt:lpstr>
      <vt:lpstr>Rtst3</vt:lpstr>
      <vt:lpstr>TunNorm</vt:lpstr>
      <vt:lpstr>Vtst1</vt:lpstr>
      <vt:lpstr>Vtst11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2011-07-11T18:32:17Z</dcterms:modified>
</cp:coreProperties>
</file>